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80" windowWidth="15600" windowHeight="9975" tabRatio="903" firstSheet="2" activeTab="13"/>
  </bookViews>
  <sheets>
    <sheet name="BIEU 01 CH" sheetId="1" r:id="rId1"/>
    <sheet name="Bieu 02 CH" sheetId="2" r:id="rId2"/>
    <sheet name="BIEU 03 CH" sheetId="3" r:id="rId3"/>
    <sheet name="BIEU 04 CH" sheetId="4" r:id="rId4"/>
    <sheet name="BIEU 05 CH " sheetId="5" r:id="rId5"/>
    <sheet name="BIEU 06 CH" sheetId="6" r:id="rId6"/>
    <sheet name="BIEU 07 CH" sheetId="7" r:id="rId7"/>
    <sheet name="BIEU 08 CH" sheetId="8" r:id="rId8"/>
    <sheet name="BIEU 09 CH" sheetId="9" r:id="rId9"/>
    <sheet name="BIEU 10 CH" sheetId="10" r:id="rId10"/>
    <sheet name="BIEU 11 CH" sheetId="11" r:id="rId11"/>
    <sheet name="BIEU 12 CH" sheetId="12" r:id="rId12"/>
    <sheet name="BIEU 13 CH" sheetId="13" r:id="rId13"/>
    <sheet name="Phụ lục 1" sheetId="14" r:id="rId14"/>
  </sheets>
  <externalReferences>
    <externalReference r:id="rId17"/>
  </externalReferences>
  <definedNames>
    <definedName name="_Fill" hidden="1">#REF!</definedName>
    <definedName name="_xlfn.SUMIFS" hidden="1">#NAME?</definedName>
    <definedName name="_xlnm.Print_Area" localSheetId="3">'BIEU 04 CH'!$A$1:$N$34</definedName>
    <definedName name="_xlnm.Print_Area" localSheetId="11">'BIEU 12 CH'!$A$1:$BH$59</definedName>
    <definedName name="_xlnm.Print_Area" localSheetId="13">'Phụ lục 1'!$A$1:$R$499</definedName>
    <definedName name="_xlnm.Print_Titles" localSheetId="0">'BIEU 01 CH'!$3:$6</definedName>
    <definedName name="_xlnm.Print_Titles" localSheetId="2">'BIEU 03 CH'!$4:$6</definedName>
    <definedName name="_xlnm.Print_Titles" localSheetId="5">'BIEU 06 CH'!$4:$6</definedName>
    <definedName name="_xlnm.Print_Titles" localSheetId="7">'BIEU 08 CH'!$4:$6</definedName>
    <definedName name="_xlnm.Print_Titles" localSheetId="10">'BIEU 11 CH'!$1:$4</definedName>
    <definedName name="_xlnm.Print_Titles" localSheetId="13">'Phụ lục 1'!$3:$5</definedName>
    <definedName name="_xlnm.Print_Titles">#N/A</definedName>
  </definedNames>
  <calcPr fullCalcOnLoad="1"/>
</workbook>
</file>

<file path=xl/sharedStrings.xml><?xml version="1.0" encoding="utf-8"?>
<sst xmlns="http://schemas.openxmlformats.org/spreadsheetml/2006/main" count="6686" uniqueCount="1015">
  <si>
    <t>Thu hồi</t>
  </si>
  <si>
    <t>Đất trồng cây lâu năm chuyển sang đất nông nghiệp khác</t>
  </si>
  <si>
    <t>CLN/NKH</t>
  </si>
  <si>
    <t>Mã 
đất</t>
  </si>
  <si>
    <t>Đất sản xuất vật liệu xây dựng, làm gốm</t>
  </si>
  <si>
    <t>BIỂU 02/CH</t>
  </si>
  <si>
    <t>BIỂU 06/CH</t>
  </si>
  <si>
    <t>BIỂU 08/CH</t>
  </si>
  <si>
    <t>BIỂU 10/CH</t>
  </si>
  <si>
    <t>BIỂU 11/CH</t>
  </si>
  <si>
    <t>-</t>
  </si>
  <si>
    <t>DKH</t>
  </si>
  <si>
    <t>(15)</t>
  </si>
  <si>
    <t>BIỂU 03/CH</t>
  </si>
  <si>
    <t>Cấp trên phân bổ</t>
  </si>
  <si>
    <t>Cấp huyện xác định</t>
  </si>
  <si>
    <t>Tổng diện tích</t>
  </si>
  <si>
    <t>Tăng thêm</t>
  </si>
  <si>
    <t>BIỂU 01/CH</t>
  </si>
  <si>
    <t>STT</t>
  </si>
  <si>
    <t>Chỉ tiêu</t>
  </si>
  <si>
    <t>Mã</t>
  </si>
  <si>
    <t>Diện tích (ha)</t>
  </si>
  <si>
    <t>Cơ cấu 
(%)</t>
  </si>
  <si>
    <t>Phân theo đơn vị hành chính (ha)</t>
  </si>
  <si>
    <t>(1)</t>
  </si>
  <si>
    <t>(2)</t>
  </si>
  <si>
    <t>(3)</t>
  </si>
  <si>
    <t>(4)=(6)+(7)+…</t>
  </si>
  <si>
    <t>(5)</t>
  </si>
  <si>
    <t>(6)</t>
  </si>
  <si>
    <t>(7)</t>
  </si>
  <si>
    <t>(8)</t>
  </si>
  <si>
    <t>(9)</t>
  </si>
  <si>
    <t>(10)</t>
  </si>
  <si>
    <t>(11)</t>
  </si>
  <si>
    <t>(12)</t>
  </si>
  <si>
    <t>(13)</t>
  </si>
  <si>
    <t>(14)</t>
  </si>
  <si>
    <t>TỔNG DIỆN TÍCH TỰ NHIÊN (1+2+3)</t>
  </si>
  <si>
    <t>Đất nông nghiệp</t>
  </si>
  <si>
    <t>NNP</t>
  </si>
  <si>
    <t>1.1</t>
  </si>
  <si>
    <t>Đất trồng lúa</t>
  </si>
  <si>
    <t>LUA</t>
  </si>
  <si>
    <t>- Đất chuyên trồng lúa nước</t>
  </si>
  <si>
    <t>LUC</t>
  </si>
  <si>
    <t>- Đất trồng lúa khác</t>
  </si>
  <si>
    <t>LUK</t>
  </si>
  <si>
    <t>- Đất trồng lúa nương</t>
  </si>
  <si>
    <t>LUN</t>
  </si>
  <si>
    <t>1.2</t>
  </si>
  <si>
    <t>Đất trồng cây hàng năm khác</t>
  </si>
  <si>
    <t>HNK</t>
  </si>
  <si>
    <t>1.3</t>
  </si>
  <si>
    <t>Đất trồng cây lâu năm</t>
  </si>
  <si>
    <t>CLN</t>
  </si>
  <si>
    <t>1.4</t>
  </si>
  <si>
    <t>Đất trồng rừng sản xuất</t>
  </si>
  <si>
    <t>RSX</t>
  </si>
  <si>
    <t>1.5</t>
  </si>
  <si>
    <t>Đất rừng phòng hộ</t>
  </si>
  <si>
    <t>RPH</t>
  </si>
  <si>
    <t>1.6</t>
  </si>
  <si>
    <t>Đất rừng đặc dụng</t>
  </si>
  <si>
    <t>RDD</t>
  </si>
  <si>
    <t>1.7</t>
  </si>
  <si>
    <t>Đất nuôi trồng thủy sản</t>
  </si>
  <si>
    <t>NTS</t>
  </si>
  <si>
    <t>1.8</t>
  </si>
  <si>
    <t>Đất làm muối</t>
  </si>
  <si>
    <t>LMU</t>
  </si>
  <si>
    <t>1.9</t>
  </si>
  <si>
    <t>Đất nông nghiệp khác</t>
  </si>
  <si>
    <t>NKH</t>
  </si>
  <si>
    <t>Đất phi nông nghiệp</t>
  </si>
  <si>
    <t>PNN</t>
  </si>
  <si>
    <t>2.1</t>
  </si>
  <si>
    <t>ONT</t>
  </si>
  <si>
    <t>2.2</t>
  </si>
  <si>
    <t>ODT</t>
  </si>
  <si>
    <t>2.3</t>
  </si>
  <si>
    <t>Đất xây dựng trụ sở cơ quan</t>
  </si>
  <si>
    <t>TSC</t>
  </si>
  <si>
    <t>2.4</t>
  </si>
  <si>
    <t>Đất xây dựng trụ sở tổ chức sự nghiệp</t>
  </si>
  <si>
    <t>DTS</t>
  </si>
  <si>
    <t>2.5</t>
  </si>
  <si>
    <t>Đất xây dựng cơ sở ngoại giao</t>
  </si>
  <si>
    <t>DNG</t>
  </si>
  <si>
    <t>2.6</t>
  </si>
  <si>
    <t>Đất quốc phòng</t>
  </si>
  <si>
    <t>CQP</t>
  </si>
  <si>
    <t>2.7</t>
  </si>
  <si>
    <t>Đất an ninh</t>
  </si>
  <si>
    <t>CAN</t>
  </si>
  <si>
    <t>2.8</t>
  </si>
  <si>
    <t>Đất khu công nghiệp</t>
  </si>
  <si>
    <t>SKK</t>
  </si>
  <si>
    <t>2.9</t>
  </si>
  <si>
    <t>Đất khu chế xuất</t>
  </si>
  <si>
    <t>SKT</t>
  </si>
  <si>
    <t>2.10</t>
  </si>
  <si>
    <t>Đất cụm công nghiệp</t>
  </si>
  <si>
    <t>SKN</t>
  </si>
  <si>
    <t>2.11</t>
  </si>
  <si>
    <t>Đất thương mại, dịch vụ</t>
  </si>
  <si>
    <t>TMD</t>
  </si>
  <si>
    <t>2.12</t>
  </si>
  <si>
    <t>Đất cơ sở sản xuất phi nông nghiệp</t>
  </si>
  <si>
    <t>SKC</t>
  </si>
  <si>
    <t>2.13</t>
  </si>
  <si>
    <t>SKX</t>
  </si>
  <si>
    <t>2.14</t>
  </si>
  <si>
    <t>Đất cho hoạt động khoáng sản</t>
  </si>
  <si>
    <t>SKS</t>
  </si>
  <si>
    <t>2.15</t>
  </si>
  <si>
    <t>DDT</t>
  </si>
  <si>
    <t>2.16</t>
  </si>
  <si>
    <t>Đất danh lam thắng cảnh</t>
  </si>
  <si>
    <t>DDL</t>
  </si>
  <si>
    <t>2.17</t>
  </si>
  <si>
    <t>Đất bãi thải xử lý chất thải</t>
  </si>
  <si>
    <t>DRA</t>
  </si>
  <si>
    <t>2.18</t>
  </si>
  <si>
    <t>Đất cơ sở tôn giáo</t>
  </si>
  <si>
    <t>TON</t>
  </si>
  <si>
    <t>2.19</t>
  </si>
  <si>
    <t>Đất cơ sở tín ngưỡng</t>
  </si>
  <si>
    <t>TIN</t>
  </si>
  <si>
    <t>2.20</t>
  </si>
  <si>
    <t>NTD</t>
  </si>
  <si>
    <t>2.21</t>
  </si>
  <si>
    <t>Đất mặt nước chuyên dùng</t>
  </si>
  <si>
    <t>MNC</t>
  </si>
  <si>
    <t>2.22</t>
  </si>
  <si>
    <t>SON</t>
  </si>
  <si>
    <t>2.23</t>
  </si>
  <si>
    <t>DHT</t>
  </si>
  <si>
    <t>DGT</t>
  </si>
  <si>
    <t>DTL</t>
  </si>
  <si>
    <t>DNL</t>
  </si>
  <si>
    <t>DBV</t>
  </si>
  <si>
    <t>DVH</t>
  </si>
  <si>
    <t>DYT</t>
  </si>
  <si>
    <t>DGD</t>
  </si>
  <si>
    <t>DTT</t>
  </si>
  <si>
    <t>DXH</t>
  </si>
  <si>
    <t>DCH</t>
  </si>
  <si>
    <t>2.24</t>
  </si>
  <si>
    <t>Đất sinh hoạt cộng đồng</t>
  </si>
  <si>
    <t>DSH</t>
  </si>
  <si>
    <t>2.25</t>
  </si>
  <si>
    <t>Đất khu vui chơi, giải trí công cộng</t>
  </si>
  <si>
    <t>DKV</t>
  </si>
  <si>
    <t>2.26</t>
  </si>
  <si>
    <t>Đất phi nông nghiệp khác</t>
  </si>
  <si>
    <t>PNK</t>
  </si>
  <si>
    <t>3</t>
  </si>
  <si>
    <t>Đất chưa sử dụng</t>
  </si>
  <si>
    <t>CSD</t>
  </si>
  <si>
    <t>1</t>
  </si>
  <si>
    <t>Đất khu công nghệ cao</t>
  </si>
  <si>
    <t>KCN</t>
  </si>
  <si>
    <t>2</t>
  </si>
  <si>
    <t>Đất khu kinh tế</t>
  </si>
  <si>
    <t>KKT</t>
  </si>
  <si>
    <t>Đất đô thị</t>
  </si>
  <si>
    <t>KDT</t>
  </si>
  <si>
    <t>Kết quả thực hiện</t>
  </si>
  <si>
    <t>So sánh</t>
  </si>
  <si>
    <t>Tăng giảm (ha)</t>
  </si>
  <si>
    <t>Tỷ lệ (%)</t>
  </si>
  <si>
    <t>(4)</t>
  </si>
  <si>
    <t>(6)=(5)-(4)</t>
  </si>
  <si>
    <t>(7)=(5)/(4)*100%</t>
  </si>
  <si>
    <t>Đơn vị tính: ha</t>
  </si>
  <si>
    <t>(6)=(7)+(8)+…</t>
  </si>
  <si>
    <t>CÁC KHU CHỨC NĂNG (Không tổng hợp vào tổng diện tích tự nhiên)</t>
  </si>
  <si>
    <t>4</t>
  </si>
  <si>
    <t>5</t>
  </si>
  <si>
    <t>6</t>
  </si>
  <si>
    <t>7</t>
  </si>
  <si>
    <t>Khu đô thị - thương mại - dịch vụ</t>
  </si>
  <si>
    <t>KDV</t>
  </si>
  <si>
    <t>8</t>
  </si>
  <si>
    <t>Khu du lịch</t>
  </si>
  <si>
    <t>KDL</t>
  </si>
  <si>
    <t>9</t>
  </si>
  <si>
    <t>Khu ở, làng nghề, sản xuất phi nông nghiệp nông thôn</t>
  </si>
  <si>
    <t>KON</t>
  </si>
  <si>
    <t>Diện tích 
(ha)</t>
  </si>
  <si>
    <t>Phân theo đơn vị hành chính</t>
  </si>
  <si>
    <t>(4)=(5)+(6)+…</t>
  </si>
  <si>
    <t>Đất nông nghiệp chuyển sang đất phi nông nghiệp</t>
  </si>
  <si>
    <t>NNP/PNN</t>
  </si>
  <si>
    <t>Trong đó:</t>
  </si>
  <si>
    <t>Đất lúa nước</t>
  </si>
  <si>
    <t>LUA/PNN</t>
  </si>
  <si>
    <t>LUC/PNN</t>
  </si>
  <si>
    <t>HNK/PNN</t>
  </si>
  <si>
    <t>CLN/PNN</t>
  </si>
  <si>
    <t>RPH/PNN</t>
  </si>
  <si>
    <t>RDD/PNN</t>
  </si>
  <si>
    <t>RSX/PNN</t>
  </si>
  <si>
    <t>NTS/PNN</t>
  </si>
  <si>
    <t>LMU/PNN</t>
  </si>
  <si>
    <t>Chuyển đổi cơ cấu sử dụng đất trong nội bộ đất nông nghiệp</t>
  </si>
  <si>
    <t>LUA/CLN</t>
  </si>
  <si>
    <t>LUA/LNP</t>
  </si>
  <si>
    <t>LUA/NTS</t>
  </si>
  <si>
    <t>LUA/LMU</t>
  </si>
  <si>
    <t>HNK/NTS</t>
  </si>
  <si>
    <t>PKO/OCT</t>
  </si>
  <si>
    <t>Ghi chú: - (a) gồm đất sản xuất nông nghiệp, đất nuôi trồng thủy sản, đất làm muối và đất nông nghiệp khác
              - PKO là đất phi nông nghiệp không phải là đất ở</t>
  </si>
  <si>
    <t>Cơ cấu (%)</t>
  </si>
  <si>
    <t>TỔNG DIỆN TÍCH (1+2+3)</t>
  </si>
  <si>
    <t>Mục đích</t>
  </si>
  <si>
    <t>Lấy vào các loại đất</t>
  </si>
  <si>
    <t>Cộng
giảm</t>
  </si>
  <si>
    <t>Biến
động</t>
  </si>
  <si>
    <t>DIỆN TÍCH TỰ NHIÊN</t>
  </si>
  <si>
    <t>Đất rừng sản xuất</t>
  </si>
  <si>
    <t>Cộng tăng</t>
  </si>
  <si>
    <t>II</t>
  </si>
  <si>
    <t>Trong đó:- Đất chuyên trồng lúa nước</t>
  </si>
  <si>
    <r>
      <t xml:space="preserve">Đất phát triển hạ tầng </t>
    </r>
    <r>
      <rPr>
        <sz val="9"/>
        <rFont val="Times New Roman"/>
        <family val="1"/>
      </rPr>
      <t>cấp quốc gia, cấp tỉnh, cấp huyện, cấp xã</t>
    </r>
  </si>
  <si>
    <t>Đất di tích lịch sử -văn hóa</t>
  </si>
  <si>
    <t>Đất ở tại nông thôn</t>
  </si>
  <si>
    <t>Đất ở tại đô thị</t>
  </si>
  <si>
    <t>Đất làm nghĩa trang, nghĩa địa, nhà tang lễ, nhà hỏa táng</t>
  </si>
  <si>
    <t>Đất sản xuất vật liệu xây dựng, làm đồ gốm</t>
  </si>
  <si>
    <t>Đất sông, ngòi, kênh, rạch, suối</t>
  </si>
  <si>
    <t>Đất phát triển hạ tầng cấp quốc gia, cấp tỉnh, cấp huyện, cấp xã</t>
  </si>
  <si>
    <t xml:space="preserve"> - Đất giao thông</t>
  </si>
  <si>
    <t xml:space="preserve"> - Đất thủy lợi</t>
  </si>
  <si>
    <t xml:space="preserve"> - Đất công trình năng lượng</t>
  </si>
  <si>
    <t xml:space="preserve"> - Đất chợ</t>
  </si>
  <si>
    <t>Đất trồng lúa chuyển sang đất trồng cây lâu năm</t>
  </si>
  <si>
    <t>Đất trồng lúa chuyển sang đất trồng rừng</t>
  </si>
  <si>
    <t>Đất trồng lúa chuyển sang đất nuôi trồng thủy sản</t>
  </si>
  <si>
    <t>Đất trồng lúa chuyển sang đất làm muối</t>
  </si>
  <si>
    <t>Đất trồng cây hàng năm khác chuyển sang đất nuôi trồng thủy sản</t>
  </si>
  <si>
    <t>Đất rừng phòng hộ chuyển sang đất nông nghiệp không phải là rừng</t>
  </si>
  <si>
    <t>RPH/NKR(a)</t>
  </si>
  <si>
    <t>Đất rừng đặc dụng chuyển sang đất nông nghiệp không phải là rừng</t>
  </si>
  <si>
    <t>RDD/NKR(a)</t>
  </si>
  <si>
    <t>Đất rừng sản xuất chuyển sang đất nông nghiệp không phải là rừng</t>
  </si>
  <si>
    <t>RSX/NKR(a)</t>
  </si>
  <si>
    <t>Đất phi nông nghiệp không phải là đất ở chuyển sang đất ở</t>
  </si>
  <si>
    <t xml:space="preserve"> Diện tích phân theo đơn vị hành chính (ha)</t>
  </si>
  <si>
    <t>Tổng diện tích (ha)</t>
  </si>
  <si>
    <t>PNK/PNN</t>
  </si>
  <si>
    <t>Diện tích năm 2020</t>
  </si>
  <si>
    <t>CLN/HNK</t>
  </si>
  <si>
    <t>Đất trồng cây lâu năm chuyển sang đất cây hàng năm khác</t>
  </si>
  <si>
    <t>Địa điểm (đến cấp xã)</t>
  </si>
  <si>
    <t>Ghi chú</t>
  </si>
  <si>
    <t>a</t>
  </si>
  <si>
    <t>b</t>
  </si>
  <si>
    <t>c</t>
  </si>
  <si>
    <t>Đất quy hoạch phát triển các khu đô thị</t>
  </si>
  <si>
    <t>10</t>
  </si>
  <si>
    <t>11</t>
  </si>
  <si>
    <t>12</t>
  </si>
  <si>
    <t>13</t>
  </si>
  <si>
    <t>Trong đó: đất có rừng sản xuất là rừng tự nhiên</t>
  </si>
  <si>
    <t>RSN</t>
  </si>
  <si>
    <t xml:space="preserve"> - Đất xây dựng kho dự trữ quốc gia</t>
  </si>
  <si>
    <t>DKG</t>
  </si>
  <si>
    <t xml:space="preserve"> - Đất xây dựng cơ sở văn hóa</t>
  </si>
  <si>
    <t xml:space="preserve"> - Đất xây dựng cơ sở y tế</t>
  </si>
  <si>
    <t xml:space="preserve"> - Đất xây dựng cơ sở giáo dục và đào tạo</t>
  </si>
  <si>
    <t xml:space="preserve"> - Đất xây dựng cơ sở thể dục thể thao</t>
  </si>
  <si>
    <t xml:space="preserve"> - Đất di tích lịch sử -văn hóa</t>
  </si>
  <si>
    <t xml:space="preserve"> - Đất bãi thải xử lý chất thải</t>
  </si>
  <si>
    <t xml:space="preserve"> - Đất cơ sở tôn giáo</t>
  </si>
  <si>
    <t xml:space="preserve"> - Đất làm nghĩa trang, nghĩa địa, nhà tang lễ, nhà hỏa táng</t>
  </si>
  <si>
    <t xml:space="preserve"> - Đất xây dựng cơ sở dịch vụ xã hội</t>
  </si>
  <si>
    <t xml:space="preserve"> - Đất công trình bưu chính viễn thông</t>
  </si>
  <si>
    <t xml:space="preserve"> - Đất  xây dựng cơ sở khoa học công nghệ</t>
  </si>
  <si>
    <t>Đất sử dụng cho hoạt động khoáng sản</t>
  </si>
  <si>
    <t>Khu sản xuất nông nghiệp (khu vực chuyên trồng lúa nước, khu vực chuyên trồng cây công nghiệp lâu năm)</t>
  </si>
  <si>
    <t>Khu lâm nghiệp (khu vực rừng phòng hộ, rừng đặc dụng, rừng sản xuất)</t>
  </si>
  <si>
    <t>Khu bảo tồn thiên nhiên và đa dạng sinh học</t>
  </si>
  <si>
    <t>Khu phát triển công nghiệp (khu công nghiệp, cụm công nghiệp)</t>
  </si>
  <si>
    <t>Khu đô thị (trong đó có khu đô thị mới)</t>
  </si>
  <si>
    <t>Khu thương mại - dịch vụ</t>
  </si>
  <si>
    <t>Khu dân cư nông thôn</t>
  </si>
  <si>
    <t>KNN</t>
  </si>
  <si>
    <t>KLN</t>
  </si>
  <si>
    <t>KBT</t>
  </si>
  <si>
    <t>KPC</t>
  </si>
  <si>
    <t>DTC</t>
  </si>
  <si>
    <t>KTM</t>
  </si>
  <si>
    <t>DNT</t>
  </si>
  <si>
    <t>BIỂU 04/CH</t>
  </si>
  <si>
    <t>RSN/PNN</t>
  </si>
  <si>
    <t>BIỂU 05/CH</t>
  </si>
  <si>
    <t>Biểu 12/CH</t>
  </si>
  <si>
    <t>Xã Bình Sơn</t>
  </si>
  <si>
    <t>BSO</t>
  </si>
  <si>
    <t>Xã Bình Tân</t>
  </si>
  <si>
    <t>BTA</t>
  </si>
  <si>
    <t>Xã Bù Nho</t>
  </si>
  <si>
    <t>BNH</t>
  </si>
  <si>
    <t>Xã Long Bình</t>
  </si>
  <si>
    <t>LBI</t>
  </si>
  <si>
    <t>Xã Long Hà</t>
  </si>
  <si>
    <t>LHA</t>
  </si>
  <si>
    <t>Xã Long Hưng</t>
  </si>
  <si>
    <t>LHU</t>
  </si>
  <si>
    <t>Xã Long Tân</t>
  </si>
  <si>
    <t>LTA</t>
  </si>
  <si>
    <t>Xã Phú Riềng</t>
  </si>
  <si>
    <t>PRI</t>
  </si>
  <si>
    <t>Xã Phú Trung</t>
  </si>
  <si>
    <t>PTR</t>
  </si>
  <si>
    <t>Xã Phước Tân</t>
  </si>
  <si>
    <t>PTA</t>
  </si>
  <si>
    <t>KẾT QUẢ THỰC HIỆN QUY HOẠCH SỬ DỤNG ĐẤT KỲ TRƯỚC CỦA HUYỆN PHÚ RIỀNG - TỈNH BÌNH PHƯỚC</t>
  </si>
  <si>
    <t>Diện tích cuối kỳ năm 2030</t>
  </si>
  <si>
    <t>Khu sản xuất nông nghiệp (chuyên trồng lúa nước, trồng cây lâu năm)</t>
  </si>
  <si>
    <t>Khu lâm nghiệp (rừng phòng hộ, rừng đặc dụng, rừng sản xuất)</t>
  </si>
  <si>
    <t>Khu vực du lịch</t>
  </si>
  <si>
    <t>Khu vực bảo tồn thiên nhiên và đa dạng sinh học</t>
  </si>
  <si>
    <t>Hạng mục công trình, dự án</t>
  </si>
  <si>
    <t>Cơ sở pháp lý</t>
  </si>
  <si>
    <t>Sân bay quân sự</t>
  </si>
  <si>
    <t>Thao trường huấn luyện</t>
  </si>
  <si>
    <t>Cụm công nghiệp Phú Riềng</t>
  </si>
  <si>
    <t>CLN, NTS, ONT</t>
  </si>
  <si>
    <t>Trạm cấp nước xã Long Tân</t>
  </si>
  <si>
    <t>Bán đấu giá Khu đất thửa 40/ tờ 28</t>
  </si>
  <si>
    <t>Đất phát triển hạ tầng</t>
  </si>
  <si>
    <t>9.1</t>
  </si>
  <si>
    <t>Giao thông</t>
  </si>
  <si>
    <t>GTNT xã Bình Sơn</t>
  </si>
  <si>
    <t>GTNT xã Bình Tân</t>
  </si>
  <si>
    <t>GTNT xã Bù Nho</t>
  </si>
  <si>
    <t>GTNT xã Long Bình</t>
  </si>
  <si>
    <t>GTNT xã Long Hà</t>
  </si>
  <si>
    <t>GTNT xã Long Hưng</t>
  </si>
  <si>
    <t>GTNT xã Long Tân</t>
  </si>
  <si>
    <t>GTNT xã Phú Riềng</t>
  </si>
  <si>
    <t>GTNT xã Phú Trung</t>
  </si>
  <si>
    <t>GTNT xã Phước Tân</t>
  </si>
  <si>
    <t>Xã Long Hưng, Bình Sơn, Bình Tân</t>
  </si>
  <si>
    <t>Xã Bù Nho, Long Tân</t>
  </si>
  <si>
    <t>MR ĐT 741</t>
  </si>
  <si>
    <t>Xã Bình Tân, Long Hưng, Bù Nho, Phú Riềng</t>
  </si>
  <si>
    <t>9.2</t>
  </si>
  <si>
    <t>Thủy lợi</t>
  </si>
  <si>
    <t>9.3</t>
  </si>
  <si>
    <t>Công trình năng lượng</t>
  </si>
  <si>
    <t>Đường điện thôn 8</t>
  </si>
  <si>
    <t>9.4</t>
  </si>
  <si>
    <t>Bưu chính viễn thông</t>
  </si>
  <si>
    <t>9.5</t>
  </si>
  <si>
    <t>Văn hóa</t>
  </si>
  <si>
    <t>TTVH xã Phước Tân</t>
  </si>
  <si>
    <t>TTVH xã Long Bình</t>
  </si>
  <si>
    <t>TTVH xã Long Hà</t>
  </si>
  <si>
    <t>TTVH xã Long Tân</t>
  </si>
  <si>
    <t>9.6</t>
  </si>
  <si>
    <t>Y tế</t>
  </si>
  <si>
    <t>9.7</t>
  </si>
  <si>
    <t>Giáo dục đào tạo</t>
  </si>
  <si>
    <t>Trường mẫu giáo Long Hưng</t>
  </si>
  <si>
    <t>Mở rộng trường THCS Long Bình</t>
  </si>
  <si>
    <t>QH trường Nguyễn Bá Ngọc (điểm mới)</t>
  </si>
  <si>
    <t>9.8</t>
  </si>
  <si>
    <t>Thể dục thể thao</t>
  </si>
  <si>
    <t>SVĐ xã Long Bình (mới)</t>
  </si>
  <si>
    <t>SVĐ Bình Tân</t>
  </si>
  <si>
    <t>Sân bóng xã Phước Tân</t>
  </si>
  <si>
    <t>9.9</t>
  </si>
  <si>
    <t>Nghiên cứu khoa học</t>
  </si>
  <si>
    <t>9.10</t>
  </si>
  <si>
    <t>Dịch vụ xã hội</t>
  </si>
  <si>
    <t>9.11</t>
  </si>
  <si>
    <t>Chợ</t>
  </si>
  <si>
    <t>Chợ xã Long Hưng</t>
  </si>
  <si>
    <t>Chợ Phú Trung</t>
  </si>
  <si>
    <t>Chợ xã Phước Tân</t>
  </si>
  <si>
    <t>Đất di tích lịch sử văn hóa</t>
  </si>
  <si>
    <t>Cuộc nổi dậy của đồng bào S'tiêng - xã Phú Riềng chống thực dân Pháp ngày 25/10/1933</t>
  </si>
  <si>
    <t>Bãi rác huyện</t>
  </si>
  <si>
    <t>Bãi rác xã Phước Tân</t>
  </si>
  <si>
    <t>Đất ở nông thôn</t>
  </si>
  <si>
    <t>Đất ở các xã</t>
  </si>
  <si>
    <t>Bán đấu giá khu đất thửa 6, 19, 24/ tờ 45</t>
  </si>
  <si>
    <t>Đất Lô B1, B2, B3 KDC TT xã Long Tân</t>
  </si>
  <si>
    <t>Đất dân cư (Khu TTHC huyện)</t>
  </si>
  <si>
    <t>Chuyển NTS sang ONT</t>
  </si>
  <si>
    <t>Chuyển SKC sang ONT</t>
  </si>
  <si>
    <t>Đất ở đô thị</t>
  </si>
  <si>
    <t>UBND xã Phú Trung (mới)</t>
  </si>
  <si>
    <t>Đất nghĩa trang, nghĩa địa</t>
  </si>
  <si>
    <t>Nghĩa địa thôn Đồng Tháp</t>
  </si>
  <si>
    <t>Nghĩa địa thôn thôn Bàu Đỉa</t>
  </si>
  <si>
    <t>Nghĩa trang xã Bình Tân</t>
  </si>
  <si>
    <t>Nghĩa trang cụm thôn 6,7 xã Long Hưng</t>
  </si>
  <si>
    <t>Đất sản xuất vật liệu xây dựng, gốm sứ</t>
  </si>
  <si>
    <t>QH khai thác VLXD điểm mỏ 60B-DXD-30 thôn Bàu Đỉa</t>
  </si>
  <si>
    <t>QH khai thác VLXD điểm mỏ 60-DXD-34 thôn Bàu Đỉa</t>
  </si>
  <si>
    <t>QH khai thác VLXD điểm mỏ 64-DXD-30 NT Thanh Niên</t>
  </si>
  <si>
    <t>NVH thôn Sơn Hà 1</t>
  </si>
  <si>
    <t>NVH thôn Sơn Hà 2</t>
  </si>
  <si>
    <t>NVH thôn 6</t>
  </si>
  <si>
    <t>NVH thôn Thanh Long</t>
  </si>
  <si>
    <t>NVH thôn 9</t>
  </si>
  <si>
    <t>NVH thôn 1</t>
  </si>
  <si>
    <t>NVH thôn Phú Tâm</t>
  </si>
  <si>
    <t>NVH thôn Đồng Tâm</t>
  </si>
  <si>
    <t>NVH thôn Đồng Tiến</t>
  </si>
  <si>
    <t>NVH thôn Đồng Tháp</t>
  </si>
  <si>
    <t>NVH thôn Bàu Đỉa</t>
  </si>
  <si>
    <t>NVH thôn Tân Lực</t>
  </si>
  <si>
    <t>NVH thôn Phú Cường</t>
  </si>
  <si>
    <t>NVH thôn Bình Hiếu</t>
  </si>
  <si>
    <t>NVH thôn Hiếu Phong</t>
  </si>
  <si>
    <t>NVH thôn Phước Tân</t>
  </si>
  <si>
    <t>NVH thôn Bình Điền</t>
  </si>
  <si>
    <t>NVH thôn Tân Hòa</t>
  </si>
  <si>
    <t>Công viên cây xanh xã Phước Tân</t>
  </si>
  <si>
    <t>Khu vui chơi thôn Phú Châu</t>
  </si>
  <si>
    <t>Đất sông suối</t>
  </si>
  <si>
    <t>Lò giết mổ hộ ông Trần Văn Vinh</t>
  </si>
  <si>
    <t>Trang trại ông Trần Quốc Nam</t>
  </si>
  <si>
    <t>Vị trí trên bản đồ địa chính</t>
  </si>
  <si>
    <t>DANH MỤC CÔNG TRÌNH, DỰ ÁN THỰC HIỆN NĂM 2021 CỦA HUYỆN PHÚ RIỀNG - TỈNH BÌNH PHƯỚC</t>
  </si>
  <si>
    <t>Hạng mục công trình</t>
  </si>
  <si>
    <t>Địa điểm</t>
  </si>
  <si>
    <t>Văn bản/ Ghi chú</t>
  </si>
  <si>
    <t>Đã có</t>
  </si>
  <si>
    <t>Diện tích KHSDĐ 2021</t>
  </si>
  <si>
    <t>Mục đích sử dụng đất</t>
  </si>
  <si>
    <t>Sử dụng 
vào loại đất</t>
  </si>
  <si>
    <t>Chuyển mục đích</t>
  </si>
  <si>
    <t>Xã</t>
  </si>
  <si>
    <t>Kế hoạch năm 2021 (174 hạng mục)</t>
  </si>
  <si>
    <t>Kiểm tra (Danh mục - Biểu 10)</t>
  </si>
  <si>
    <t>Các công trình, dự án được phân bổ từ quy hoạch sử dụng đất cấp tỉnh</t>
  </si>
  <si>
    <t>Các công trình, dự án cấp huyện</t>
  </si>
  <si>
    <t>Công trình, dự án do Hội đồng nhân dân cấp tỉnh chấp thuận mà phải thu hồi đất (43 hạng mục)</t>
  </si>
  <si>
    <t>Các dự án chuyển tiếp từ KHSDĐ các năm 2018, 2019, 2020 chuyển sang</t>
  </si>
  <si>
    <t>xã Phú Riềng</t>
  </si>
  <si>
    <t>Nghị quyết số 22/NQ-HĐND T ngày 10/12/2020</t>
  </si>
  <si>
    <t>Đường ĐT741 (mở rộng)</t>
  </si>
  <si>
    <t>DGT, CLN, ONT</t>
  </si>
  <si>
    <t>xã Bình Tân, Long Hưng, Bù Nho, Phú Riềng</t>
  </si>
  <si>
    <t>MR đường vào mỏ đá Lộc Linh</t>
  </si>
  <si>
    <t>xã Phước Tân</t>
  </si>
  <si>
    <t>TTVH-TDTT xã Long Bình (mới)</t>
  </si>
  <si>
    <t>xã Long Bình</t>
  </si>
  <si>
    <t>Đường điện trung thế tổ 2 thôn Phú An</t>
  </si>
  <si>
    <t>xã Phú Trung</t>
  </si>
  <si>
    <t>Đường điện trung thế tổ 5 thôn Phú Tiến</t>
  </si>
  <si>
    <t>MR đường GTNT xã Bình Tân</t>
  </si>
  <si>
    <t>xã Bình Tân</t>
  </si>
  <si>
    <t>Nghĩa trang nhân dân xã Bình Tân</t>
  </si>
  <si>
    <t>Đất cần thu hồi khu TTHC huyện</t>
  </si>
  <si>
    <t>xã Bù Nho</t>
  </si>
  <si>
    <t>Các công trình đăng ký mới trong KHSDĐ 2021</t>
  </si>
  <si>
    <t>Láng nhựa đường GTNT thôn Phước Hòa đi đường ĐT.741</t>
  </si>
  <si>
    <t>Thu hồi đất để làm đường giao thông, hạ tầng (ông Nguyễn Trì; ông Vũ An Ninh và ông Trần Văn Quyết)</t>
  </si>
  <si>
    <t>xã Bình Sơn</t>
  </si>
  <si>
    <t>Thu hồi đất để làm đường giao thông; đồng thời chuyển mục đích sử dụng đất</t>
  </si>
  <si>
    <t>xã Long Tân</t>
  </si>
  <si>
    <t>Tuyến đường Tân Phú, ven hồ Bàu Lách, đường ĐT.741 đối diện nhà ông Huệ</t>
  </si>
  <si>
    <t>Kè đá và cải tạo lòng hồ Bàu Lách gắn với phát triển du lịch Phú Riềng</t>
  </si>
  <si>
    <t>CLN, NTS, MNC, ONT</t>
  </si>
  <si>
    <t xml:space="preserve">Trạm 110 KV Phú Riềng và nhánh rẽ đấu nối trạm 110 KV Phú Riềng </t>
  </si>
  <si>
    <t>xã Bù Nho, Long Tân</t>
  </si>
  <si>
    <t>Đường dây 110 KV trạm 110 KV Phước Long - Trạm 110KV Đồng Xoài</t>
  </si>
  <si>
    <t>xã Bình Tân, Long Hưng, Bù Nho, Phú Riềng, Long Tân</t>
  </si>
  <si>
    <t>Dự án Trạm biến áp 220KV Phước Long và đường dây đấu nối</t>
  </si>
  <si>
    <t>Trạm 110 KV Đức Liễu và ĐD 110KV trạm 110KV Bù Đăng - 110 KV Đức Liễu</t>
  </si>
  <si>
    <t>KDC Nam Phú Riềng</t>
  </si>
  <si>
    <t>CLN, NTS, ONT, DGT</t>
  </si>
  <si>
    <t>Bãi rác xã Bù Nho</t>
  </si>
  <si>
    <t>Đất phát triển kinh tế xã hội địa phương</t>
  </si>
  <si>
    <t>Cụm công nghiệp Bù Nho</t>
  </si>
  <si>
    <t>Đường điện tổ 1 thôn Phú Tín</t>
  </si>
  <si>
    <t>Lộ ra 110 KV từ trạm từ trạm 220kv phước Long (2 mạch)</t>
  </si>
  <si>
    <t>xã Bù Nho, Phước Tân</t>
  </si>
  <si>
    <t>Lộ ra 110 KV từ trạm từ trạm 220kv Phước Long (4 mạch)</t>
  </si>
  <si>
    <t>Xây dựng đường kết nối từ Bù Nho đi Phước Tân qua TTHC huyện Phú Riềng hướng về cầu Long Tân - Tân Hưng Hớn Quản</t>
  </si>
  <si>
    <t>DGT, CLN</t>
  </si>
  <si>
    <t>xã Phước Tân, Long Tân, Bù Nho</t>
  </si>
  <si>
    <t xml:space="preserve">Xây dựng đường vào Khu công nghiệp Long Tân </t>
  </si>
  <si>
    <t xml:space="preserve">Xây dựng Trường Mầm non phục vụ Khu công nghiệp Long Hà </t>
  </si>
  <si>
    <t>xã Long Hà</t>
  </si>
  <si>
    <t>Xây dựng đường liên huyện Phú Riềng (xã Long Bình) - Bù Gia Mập (xã Bình Thắng)</t>
  </si>
  <si>
    <t xml:space="preserve">Xây dựng đường kết nối 2 Khu công nghiệp xã Long Tân - Long Hà </t>
  </si>
  <si>
    <t>xã Long Tân, Long Hà</t>
  </si>
  <si>
    <t>Xây dựng đường liên huyện Phú Riềng - Cầu Long Tân - Tân Hưng (Hớn Quản)</t>
  </si>
  <si>
    <t>Nâng cấp đường liên huyện Phú Riềng - Bù Đăng</t>
  </si>
  <si>
    <t>xã Phú Riềng, Phú Trung, Phước Tân</t>
  </si>
  <si>
    <t>Xây dựng đường, hệ thống thoát nước, vỉa hè đường N8 TTHC huyện Phú Riềng</t>
  </si>
  <si>
    <t>Xây dựng đường, hệ thống thoát nước, vỉa hè đường D10a, D10b, D10c, D10d, D10e TTHC huyện Phú Riềng</t>
  </si>
  <si>
    <t>Các công trình đăng ký bổ sung ngoài nghị quyết HĐND tỉnh số 22/2020 ngày 10/12/2020 của HĐND tỉnh BP</t>
  </si>
  <si>
    <t>Khu căn cứ hậu cần kỹ thuật vùng lõi</t>
  </si>
  <si>
    <t>Quyết định số 2467/QĐ-UBND ngày 01/10/2020 của UBND tỉnh Bình Phước</t>
  </si>
  <si>
    <t>Đường Bù Nho đi Phước Tân</t>
  </si>
  <si>
    <t>Thu hồi bổ sung theo Quyết định số 1174/QĐ-UBND ngày 03/6/2020 của UBND huyện Phú Riềng</t>
  </si>
  <si>
    <t>Đường Phú Riềng - Phú Trung</t>
  </si>
  <si>
    <t>xã Phú Riềng, Phú Trung</t>
  </si>
  <si>
    <t>Công trình đã được duyệt dự án đầu tư trong năm 2021</t>
  </si>
  <si>
    <t>Khu công nghiệp Long Tân</t>
  </si>
  <si>
    <t>Dự án của tập đoàn cao su đang xin chủ trương thực hiện</t>
  </si>
  <si>
    <t>Khu công nghiệp Long Hà</t>
  </si>
  <si>
    <t>Khu công nghiệp Phú Riềng Đỏ 1</t>
  </si>
  <si>
    <t>Khu vực cần chuyển mục đích sử dụng đất để thực hiện việc nhận chuyển nhượng, thuê quyền sử dụng đất, nhận góp vốn bằng quyền sử dụng đất (35 hạng mục)</t>
  </si>
  <si>
    <t>Bán đấu giá đất công xã Bình Tân (khu đất trống sau trạm y tế (1,18 ha)</t>
  </si>
  <si>
    <t>QĐ số 1197/UBND-SX ngày 17/8/2017 của UBND huyện</t>
  </si>
  <si>
    <t xml:space="preserve">Bán đấu giá các lô đất thuộc điểm dân cư thôn 3 </t>
  </si>
  <si>
    <t>QĐ số 2662/QĐ-UBND ngày 06/9/2018 của UBND huyện Phú Riềng</t>
  </si>
  <si>
    <t>CLN, BHK</t>
  </si>
  <si>
    <t>QĐ số 799/QĐ-UBND ngày 03/4/2019 của UBND huyện Phú Riềng</t>
  </si>
  <si>
    <t>Bán đấu giá khu đất phân lô TT hành chính huyện Phú Riềng</t>
  </si>
  <si>
    <t>CV số 1862/CV-HU ngày 12/6/2020 của Huyện Ủy huyện Phú Riềng</t>
  </si>
  <si>
    <t>Bán đấu giá Khu UBND xã Bù Nho cũ</t>
  </si>
  <si>
    <t>Thông báo số 2152/TB-HU ngày 19/5/2020 của Huyện Ủy huyện Phú Riềng</t>
  </si>
  <si>
    <t>Nhu cầu bán đấu giá đất năm 2021 huyện PR</t>
  </si>
  <si>
    <t>Bán đấu giá KDC huyện Phú Riềng 10 ha</t>
  </si>
  <si>
    <t>Công văn số 499/BQ:-QHXD ngày 24/6/2019 của Ban Quản lý khu kinh tế tỉnh Bình Phước; Căn cứ Công văn số 1257/UBND-SX ngày 02/10/2019 của UBND huyện Phú Riềng, Quyết định 1983/QĐ-UBND ngày 19/8/2020</t>
  </si>
  <si>
    <t>Bán đấu giá KDC Bù Nho</t>
  </si>
  <si>
    <t xml:space="preserve">Thông báo số 370/TB-UBND ngày 02/7/2020 của UBND tỉnh về kết luận cuộc họp giữa UBND tỉnh và Tập đoàn công nghiệp cao su Việt Nam, Quyết định 1983/QĐ-UBND ngày 19/8/2020 </t>
  </si>
  <si>
    <t>Bán đấu giá KDC Long Điền</t>
  </si>
  <si>
    <t>Thông báo số 370/TB-UBND ngày 02/7/2020 của UBND tỉnh về kết luận cuộc họp giữa UBND tỉnh và Tập đoàn công nghiệp cao su Việt Nam , Quyết định 1983/QĐ-UBND ngày 19/8/2020</t>
  </si>
  <si>
    <t>Bán đấu giá Khu chợ xã Long Bình cũ</t>
  </si>
  <si>
    <t>Đường GTNT thôn Bình Điền 1</t>
  </si>
  <si>
    <t>Chương trình NTM, nhà nước và nhân dân cùng làm</t>
  </si>
  <si>
    <t>Đường GTNT thôn Sơn Hà 2</t>
  </si>
  <si>
    <t>Đường GTNT thôn Bình Điền 2</t>
  </si>
  <si>
    <t>Đường KDC thôn Phước An</t>
  </si>
  <si>
    <t>MR đường GTNT thôn Phước Tân xã Bình Tân</t>
  </si>
  <si>
    <t>Đường GTNT thôn Phú Thịnh 1</t>
  </si>
  <si>
    <t>Đường GTNT thôn Phú Thịnh 2</t>
  </si>
  <si>
    <t>Đường GTNT thôn Phú Cường 1</t>
  </si>
  <si>
    <t>Đường GTNT thôn Phú Tâm</t>
  </si>
  <si>
    <t>Đường tổ 3 thôn Phú Tiến</t>
  </si>
  <si>
    <t>3 tuyến GTNT xã Long Bình</t>
  </si>
  <si>
    <t>Đường GTNT thôn Phú Tân</t>
  </si>
  <si>
    <t>Đường GTNT thôn Phú Cường 2</t>
  </si>
  <si>
    <t>Đường GTNT thôn Phú Thịnh 3</t>
  </si>
  <si>
    <t>Đường GTNT thôn Bình Điền 3</t>
  </si>
  <si>
    <t>Đường GTNT thôn Bình Điền 4</t>
  </si>
  <si>
    <t>Đường GTNT thôn Bình Điền 5</t>
  </si>
  <si>
    <t>Đường GTNT thôn Bình Điền 6</t>
  </si>
  <si>
    <t>Đường GTNT thôn Bình Điền 7</t>
  </si>
  <si>
    <t>Đường GTNT thôn Bình Điền 8</t>
  </si>
  <si>
    <t>Đường GTNT thôn Bình Điền 9</t>
  </si>
  <si>
    <t>3 tuyến GTNT thôn 4 xã Long Bình</t>
  </si>
  <si>
    <t>Đường GTNT thôn Phú An xã Phú Trung</t>
  </si>
  <si>
    <t>Các dự án đã thu hồi đất, dự kiến giao đất trong năm 2020 (10 hạng mục)</t>
  </si>
  <si>
    <t>Đất giao thông (Khu TTHC huyện)</t>
  </si>
  <si>
    <t>CLN+NTS+ONT</t>
  </si>
  <si>
    <t>Bưu điện huyện (Khu TTHC huyện)</t>
  </si>
  <si>
    <t>Viễn thông huyện (Khu TTHC huyện)</t>
  </si>
  <si>
    <t>TT Y tế đa năng  (Khu TTHC huyện)</t>
  </si>
  <si>
    <t>Trường học khu TTHC huyện</t>
  </si>
  <si>
    <t>CMĐ sử dụng đất</t>
  </si>
  <si>
    <t>Đất trụ sở cơ quan khu TTHC huyện</t>
  </si>
  <si>
    <t>Đất trụ sở tổ chức sự nghiệp tại Khu TTHC huyện</t>
  </si>
  <si>
    <t>Cây xanh (Khu TTHC huyện)</t>
  </si>
  <si>
    <t>Đất TMDV khu TTHC huyện</t>
  </si>
  <si>
    <t>Khu vực chuyển mục đích sử dụng đất mà không thu hồi đất (89 hạng mục)</t>
  </si>
  <si>
    <t>Khu vui chơi thôn Phú Vinh</t>
  </si>
  <si>
    <t>Thủy điện Long Hà</t>
  </si>
  <si>
    <t>CLN, SON</t>
  </si>
  <si>
    <t>Xã Long Hà, Long Tân, Long Bình</t>
  </si>
  <si>
    <t>CV số 312/2020/CV-PM ngày 03/12/2020 của tập đoàn Phú Minh</t>
  </si>
  <si>
    <t>Dự án Điện năng lượng mặt trời kết hợp trồng cây đinh lăng</t>
  </si>
  <si>
    <t>Dự án Điện năng lượng mặt trời xã Long Bình</t>
  </si>
  <si>
    <t>Dự án Điện năng lượng mặt trời xã Bình Tân</t>
  </si>
  <si>
    <t>Dự án Điện năng lượng mặt trời xã Phú Riềng</t>
  </si>
  <si>
    <t>Dự án Điện năng lượng mặt trời xã Phú Trung</t>
  </si>
  <si>
    <t>Cây xăng Công ty TNHH MTV TMDVSX Tín Nghĩa</t>
  </si>
  <si>
    <t>QĐCT số 679/QĐ-UBND T ngày 06/4/2020</t>
  </si>
  <si>
    <t>Cây xăng Công ty TNHH MTV Ngọc Trân Trương</t>
  </si>
  <si>
    <t>QĐCT số 386/QĐ-UBND T ngày 04/3/2019</t>
  </si>
  <si>
    <t>Cây xăng Hoàng Kim</t>
  </si>
  <si>
    <t>QĐCT số 2000/QĐ-UBND T ngày 24/9/2019</t>
  </si>
  <si>
    <t>Công ty TNHH TM XNK xăng dầu Tây Nam</t>
  </si>
  <si>
    <t>QĐCTĐT số 1847/QĐ-UBND T ngày 3/9/2019</t>
  </si>
  <si>
    <t>DNTN Xăng dầu Hiếu Thảo</t>
  </si>
  <si>
    <t>QĐCTĐT số 2615/QĐ-UBND T ngày 21/10/2020</t>
  </si>
  <si>
    <t>Công ty TNHH MTV xăng dầu Trần Anh</t>
  </si>
  <si>
    <t>Nhu cầu CMĐ của hộ gia đình, cá nhân</t>
  </si>
  <si>
    <t>Công ty TNHH MTV TMDV Liên Hiệp</t>
  </si>
  <si>
    <t>QĐCT số 1549/QĐ-UBND ngày 09/7/2020</t>
  </si>
  <si>
    <t>Công ty CPTĐ Hanfimex</t>
  </si>
  <si>
    <t>QĐCT số 2866/QĐ-UBND ngày 17/11/2020</t>
  </si>
  <si>
    <t>Công ty CP tự động hóa CPM</t>
  </si>
  <si>
    <t>QĐCT số 2984/QĐ-UBND ngày 27/11/2020</t>
  </si>
  <si>
    <t>Công ty TNHH MTV TMSXXNK Mai Tư Quăn</t>
  </si>
  <si>
    <t>QĐCT số 3228/QĐ-UBND ngày 22/12/2020</t>
  </si>
  <si>
    <t>Nhà đội Cty csu Phú Riềng</t>
  </si>
  <si>
    <t>Công văn 895/CSPR-KTNN ngày 22/11/2019 của Cty csu Phú Riềng đăng ký xin CMĐ sử dụng đất</t>
  </si>
  <si>
    <t>Xã Phước tân</t>
  </si>
  <si>
    <t>CSSX Phạm Hồng Danh</t>
  </si>
  <si>
    <t>CSSX Ngô Hữu Lâm</t>
  </si>
  <si>
    <t>CSSX bà Lương Thị Huệ</t>
  </si>
  <si>
    <t>CSSX Hoàng Thị Ngọc Ánh</t>
  </si>
  <si>
    <t>CSSX Lê Duy Hùng</t>
  </si>
  <si>
    <t>Công ty TNHH TM DV Nam Hà</t>
  </si>
  <si>
    <t>CSSX xã Long Tân</t>
  </si>
  <si>
    <t>CSSX Nguyễn Thị Hồng Quyên</t>
  </si>
  <si>
    <t>CSSX Triệu Ngọc Dinh</t>
  </si>
  <si>
    <t>CSSX ông Nguyễn Hoàng Duy</t>
  </si>
  <si>
    <t>CSSX ông Trần Văn Sương</t>
  </si>
  <si>
    <t>CSSX ông Hoàng Kim Tiến</t>
  </si>
  <si>
    <t>CSSX ông Đinh Văn Linh</t>
  </si>
  <si>
    <t>CSSX ông Nguyễn Phong</t>
  </si>
  <si>
    <t>CSSX ông Phan Văn Cảm</t>
  </si>
  <si>
    <t>CSSX ông Nguyễn Văn Việt</t>
  </si>
  <si>
    <t>CSSX ông Lê Kim Dũng</t>
  </si>
  <si>
    <t>CSSX ông Nguyễn Sĩ</t>
  </si>
  <si>
    <t>CSSX bà Phan Thị Loan</t>
  </si>
  <si>
    <t>CSSX ông Nguyễn Công Hinh</t>
  </si>
  <si>
    <t>CSSX ông Trần Bá Tú</t>
  </si>
  <si>
    <t>CSSX ông Lê Ngọc Nghị</t>
  </si>
  <si>
    <t>CSSX ông Huỳnh Văn Chung</t>
  </si>
  <si>
    <t>CSSX ông Phan Thanh Tâm</t>
  </si>
  <si>
    <t>CSSX ông Nguyễn Doãn Bình</t>
  </si>
  <si>
    <t>CSSX ông Lê Văn Hoàng</t>
  </si>
  <si>
    <t>CSSX ông Phan Thanh Tấn</t>
  </si>
  <si>
    <t>CSSX ông Phan Văn Bé</t>
  </si>
  <si>
    <t>CSSX ông Nguyễn Thị Thu Hà</t>
  </si>
  <si>
    <t>CSSX ông Lê Mỹ Đức</t>
  </si>
  <si>
    <t>CSSX ông Nguyễn Thị Lâm</t>
  </si>
  <si>
    <t>CSSX ông Huỳnh Văn Thọ</t>
  </si>
  <si>
    <t>CSSX ông Ngô Hữu Lâm</t>
  </si>
  <si>
    <t>CSSX ông Nguyễn Huy</t>
  </si>
  <si>
    <t>CSSX ông Mai Văn Bình</t>
  </si>
  <si>
    <t>CSSX ông Đoàn Văn Thường</t>
  </si>
  <si>
    <t>Công văn 983/CSPR-KTNN ngày 17/12/2019 của Cty csu Phú Riềng đăng ký xin CMĐ sử dụng đất</t>
  </si>
  <si>
    <t>MR Nghĩa trang công nhân NT NGTR 2</t>
  </si>
  <si>
    <t>MR Nghĩa trang công nhân NT PRĐ 1</t>
  </si>
  <si>
    <t>MR Nghĩa trang công nhân NT 9</t>
  </si>
  <si>
    <t>MR Nghĩa địa NT 5</t>
  </si>
  <si>
    <t>MR Nghĩa trang công nhân NT 3</t>
  </si>
  <si>
    <t>MR Nghĩa trang công nhân NT 4</t>
  </si>
  <si>
    <t>Nghĩa địa công nhân NT6-2</t>
  </si>
  <si>
    <t>MR Nghĩa trang công nhân NT 8</t>
  </si>
  <si>
    <t>MR Nghĩa trang công nhân cty hiện hữu</t>
  </si>
  <si>
    <t>MR Nghĩa trang công nhân NT NGTR 3</t>
  </si>
  <si>
    <t>KDC Phước Bình An</t>
  </si>
  <si>
    <t>QĐCTĐT số 459/QĐ-UBND T ngày 12/03/2019</t>
  </si>
  <si>
    <t>Khu vực chuyển mục đích sử dụng đất sang đất ở từ hộ gia đình, cá nhân</t>
  </si>
  <si>
    <t>CLN+NTS</t>
  </si>
  <si>
    <t>Mã xã</t>
  </si>
  <si>
    <t>HTSDĐ 2020</t>
  </si>
  <si>
    <t>Mã Loại đất HT</t>
  </si>
  <si>
    <t>CMĐ</t>
  </si>
  <si>
    <t>Loại hình</t>
  </si>
  <si>
    <t>Nguồn gốc đất</t>
  </si>
  <si>
    <t>Diện tích quy hoạch được duyệt (ha)</t>
  </si>
  <si>
    <t>BIỂU 07/CH</t>
  </si>
  <si>
    <t>BIỂU 09/CH</t>
  </si>
  <si>
    <t>Khu NNCNC NT4</t>
  </si>
  <si>
    <t>Khu NNCNC NT6</t>
  </si>
  <si>
    <t>Khu NNCNC NT9</t>
  </si>
  <si>
    <t>PASDĐ cty csu PR/ CV 831/TTr-CSPR ngày 14/8/2020 của CtyCsuPR</t>
  </si>
  <si>
    <t>Vùng lõi căn cứ hậu cần kỹ thuật</t>
  </si>
  <si>
    <t>Vùng lõi ccchđ</t>
  </si>
  <si>
    <t>Khu sơ tán phòng thủ dân sự</t>
  </si>
  <si>
    <t>Khu công nghiệp Long Hà (MR)</t>
  </si>
  <si>
    <t>Khu công nghiệp Phú Riềng Đỏ 2</t>
  </si>
  <si>
    <t>Khu công nghiệp Long Bình</t>
  </si>
  <si>
    <t>Khu công nghiệp Bình Sơn</t>
  </si>
  <si>
    <t>Khu công nghiệp Bình Tân</t>
  </si>
  <si>
    <t>Cụm công nghiệp Long Hưng</t>
  </si>
  <si>
    <t>Cụm công nghiệp Phú Trung</t>
  </si>
  <si>
    <t>CV 788/BC-BCH ngày 01/10/2020 BCH QS H.PR</t>
  </si>
  <si>
    <t>BC 439/BC-UBND t.BP ngày 25/12/2020</t>
  </si>
  <si>
    <t>NQ 22/NQ-HĐND ngày 16/12/2019 của HĐND T. BP</t>
  </si>
  <si>
    <t>DNTN xăng dầu Ngọc Trân Trương</t>
  </si>
  <si>
    <t>DNTN xăng dầu Hoàng Anh Phú Hòa</t>
  </si>
  <si>
    <t>Công ty TNHH xăng dầu Phước Tân</t>
  </si>
  <si>
    <t>Công ty TNHH DV xăng dầu Phước Tân</t>
  </si>
  <si>
    <t>Bán đấu giá Khu đất thửa 17/ tờ 13 (Khu UBND xã cũ)</t>
  </si>
  <si>
    <t>Công ty TNHH MTV Hanfimex</t>
  </si>
  <si>
    <t>CSSX ông Nguyễn Ngọc Nguyên</t>
  </si>
  <si>
    <t>Đường Hồ Chí Minh</t>
  </si>
  <si>
    <t>ĐT 757B</t>
  </si>
  <si>
    <t>Đường quốc lộ, đường tỉnh</t>
  </si>
  <si>
    <t>ĐH Long Bình - (Bình Sơn) - Đa Kia</t>
  </si>
  <si>
    <t>ĐH Long Hưng - Long Bình</t>
  </si>
  <si>
    <t>ĐH Long Hưng - (Long Bình) - Đa Kia - Bình Thắng</t>
  </si>
  <si>
    <t>Xây dựng đường liên xã Phú Trung - Phước Tân</t>
  </si>
  <si>
    <t>ĐT 753B</t>
  </si>
  <si>
    <t>Đường Long Hà - Long Tân</t>
  </si>
  <si>
    <t>MR Đường Bù Nho (qua Vedan) - Long Tân</t>
  </si>
  <si>
    <t>MR ĐH Long Hưng - Phước Bình</t>
  </si>
  <si>
    <t>MR - QH Đường Bù Nho - Long Tân - Tân Hưng (cầu mới)</t>
  </si>
  <si>
    <t>MR Đường Phú Riềng - Long Tân</t>
  </si>
  <si>
    <t>Đường tránh TTHC huyện Phú Riềng</t>
  </si>
  <si>
    <t>Đường huyện, đường kết nối</t>
  </si>
  <si>
    <t>Đường trục chính khu Trung tâm hành chính huyện Phú Riềng</t>
  </si>
  <si>
    <t>Đường liên huyện Phú Riềng - cầu Long Tân - Tân Hưng</t>
  </si>
  <si>
    <t>Đường kết nối 2 KCN Long Tân - Long Hà</t>
  </si>
  <si>
    <t>Đường liên thôn Phú Tâm - Phú An</t>
  </si>
  <si>
    <t>Đường liên xã Phú Trung - Đồng Tâm</t>
  </si>
  <si>
    <t>Đường GTNT thôn Phú An (2 tuyến)</t>
  </si>
  <si>
    <t>Đường GTNT thôn Phú Tiến</t>
  </si>
  <si>
    <t>Đường GTNT thôn Phước Tín 1</t>
  </si>
  <si>
    <t>Đường GTNT thôn Phước Tín 2</t>
  </si>
  <si>
    <t>Đường GTNT thôn Phước Tín 3</t>
  </si>
  <si>
    <t>Đường GTNT thôn Bình Điền QH1</t>
  </si>
  <si>
    <t>Đường GTNT thôn Bình Điền QH2</t>
  </si>
  <si>
    <t>Đường GTNT thôn Sơn Hà 2 QH1</t>
  </si>
  <si>
    <t>Đường GTNT thôn Sơn Hà 1 - Phú Châu</t>
  </si>
  <si>
    <t>Đường GTNT thôn Đồng Tiến (4 tuyến)</t>
  </si>
  <si>
    <t>Đường GTNT thôn Đồng Tháp (1 tuyến)</t>
  </si>
  <si>
    <t>Đường GTNT thôn Bù Tố (1 tuyến)</t>
  </si>
  <si>
    <t>Đường GTNT thôn Phú Thịnh</t>
  </si>
  <si>
    <t>Đường GTNT thôn Phú Tân 1</t>
  </si>
  <si>
    <t>Đường GTNT thôn Phú Cường (2 tuyến)</t>
  </si>
  <si>
    <t>Đường GTNT thôn Phú Tân 2</t>
  </si>
  <si>
    <t>Đường xã, GTNT</t>
  </si>
  <si>
    <t>Đường GTNT thôn Phú Hưng</t>
  </si>
  <si>
    <t>Đường GTNT thôn Tân Phước</t>
  </si>
  <si>
    <t>Đường GTNT thôn Tân Hiệp 2</t>
  </si>
  <si>
    <t>Đường GT KDC QH mới xã Bình Tân</t>
  </si>
  <si>
    <t>Đường ĐT757B từ dốc Suối Dơi đến cây xăng ông Trình</t>
  </si>
  <si>
    <t>Đường ĐT757B từ nhà ông Khang Hậu đến khu dân cư thôn 5</t>
  </si>
  <si>
    <t>Đường liên xã từ xóm Cửu Long đến khu dân cư thôn 6</t>
  </si>
  <si>
    <t>Đường liên xã từ khu dân cư thôn 6 đi xã Long Hưng</t>
  </si>
  <si>
    <t>Đường thôn từ đầu đường nhựa đến khu dân cư thôn 9</t>
  </si>
  <si>
    <t>Đường thôn từ đầu đường nhựa ĐT757B đi làng không tên</t>
  </si>
  <si>
    <t>Đường thôn từ đầu đường nhựa ĐT757B đi nhà máy thủy điện Srock PhuMieng</t>
  </si>
  <si>
    <t>Đường từ ĐT 759 đi xóm Đức Liễu.</t>
  </si>
  <si>
    <t>Đường từ ĐT 759 đi xóm Bến Tre.</t>
  </si>
  <si>
    <t>Tuyến đường từ cổng chào thôn 2 xã Long Tân đến đường nhựa cầu Vedan, chiều dài 3,5km</t>
  </si>
  <si>
    <t>Tuyến đường từ cây xăng qua cầu Long Hà</t>
  </si>
  <si>
    <t>Đường số 1</t>
  </si>
  <si>
    <t>Đường số 2</t>
  </si>
  <si>
    <t>Đường số 12</t>
  </si>
  <si>
    <t>Đường số 13</t>
  </si>
  <si>
    <t>Đường số 18</t>
  </si>
  <si>
    <t>Đường số 42</t>
  </si>
  <si>
    <t>Đường X3</t>
  </si>
  <si>
    <t>Đường N4 (trong đó có đoạn 145m đường N20 QH huyện PR)</t>
  </si>
  <si>
    <t>Tuyến đường Bình Điền đi Phú Châu và các xã Long Bình, Long Hưng</t>
  </si>
  <si>
    <t>Tuyến đường lô 36 từ nhà Trần Văn Thoái đến giáp đất ông Phùng Văn Tuyến</t>
  </si>
  <si>
    <t>Tuyến đường thuộc lô 03 từ giáp đất ông Mã Văn Huế đến giáp ĐT 759</t>
  </si>
  <si>
    <t>Tuyến đường thuộc lô 03 từ giáp đất ông Mã Văn Huế đến giáp đất ông Mai Anh Tuấn</t>
  </si>
  <si>
    <t>Tuyến đường lô 10, 11 tiếp giáp ĐT 759 đến giáp đất ông Đặng Xuân Thành</t>
  </si>
  <si>
    <t>Tuyến đường thuộc lô 50, 56 từ giáp đường Bình Điền đi Phú Châu đến tiếp giáp</t>
  </si>
  <si>
    <t>Đường GTNT thôn Phước Hòa (tuyến 1)</t>
  </si>
  <si>
    <t>Đường GTNT thôn Phước Hòa (tuyến 2)</t>
  </si>
  <si>
    <t>Tuyến đường giữa các hộ dân thôn Phú An giáp ranh đất nông trường giáp (thửa số 6 và thửa số 7, tờ bản đồ số 2), chiều dài tuyến 220m, rộng 6m, diện tích 880m2</t>
  </si>
  <si>
    <t>Tuyến đường giữa các hộ dân thôn Phú Lâm giáp ranh đất nông trường giáp (thửa số 19 và thửa 57, tờ bản đồ số 2), chiều dài tuyến 667m, rộng 6m, diện tích 4002 m2</t>
  </si>
  <si>
    <t>Thôn Phú Hòa: cập nhật đường hiện trạng đấu nối ra đường ĐT 753B</t>
  </si>
  <si>
    <t>Thôn Phú Vinh: Tuyến đường nhựa trục chính từ ĐT 753B đi vào thôn Phú Thuận</t>
  </si>
  <si>
    <t>Thôn Phú Vinh: Tuyến đường nhựa từ ĐT 753B qua NTND xã đến xã Thuận Lợi</t>
  </si>
  <si>
    <t>Thôn Phú Vinh: Tuyến đường nhựa nằm giữa đất cây Si và NTM Phú Riềng đỏ</t>
  </si>
  <si>
    <t>Thôn Phú Vinh: Tuyến đường đi qua khu đất Miếu Ba Cô nối giữa 02 khu dân cư</t>
  </si>
  <si>
    <t>Thôn Phú Lợi: Tuyến đường nhựa ĐT 753B đi vào thôn Phú Lợi</t>
  </si>
  <si>
    <t>Thôn PhúThịnh: Tuyến vành đai liên thôn Phú Thịnh, Phú Nguyên</t>
  </si>
  <si>
    <t>Đường ĐT 741 từ nhà ông Đoàn đến nhà ông Nhị</t>
  </si>
  <si>
    <t>Đường ĐT 741 từ nhà ông Chung đến nhà ông Bạo</t>
  </si>
  <si>
    <t>Tuyến đường từ ĐT 757 vào Nghĩa địa thôn Phu Mang 2 qua lô 118.</t>
  </si>
  <si>
    <t>Tuyến đường từ đường ĐT757 vào Nghĩa địa thôn 12 qua lô 118</t>
  </si>
  <si>
    <t>Tuyến đường từ thôn Phu Mang 1, giáp lô 51 đến  nghĩa địa thôn Phu Mang 1</t>
  </si>
  <si>
    <t>Tuyến đường ven hồ nước Nông trường 6: Từ nhà  bà Lê Thị Ly thôn 11 giáp lô 65 đến nhà ông Nguyễn Văn Trung thôn Long Xuyên giáp lô 90B.</t>
  </si>
  <si>
    <t>Đường thôn 5A đến thôn 6 giáp lô 59.</t>
  </si>
  <si>
    <t>Tuyến đường từ điểm trường TH Long Hà B thôn Long Xuyên đến nhà ông Diểu, giáp lô 47.</t>
  </si>
  <si>
    <t>Tuyến từ đường ĐT 757 giáp lô 80 đến đất ông Lê Văn Hồng tại thôn 11. giáp lô 104.</t>
  </si>
  <si>
    <t>Tuyến đường từ ĐT 757 ( nhà ông Sỹ) đến nhà bà Xuân thôn 10 giáp lô 116.</t>
  </si>
  <si>
    <t>Tuyến đường từ đường ĐT757 ( Trường TH long Hà B) đến nhà ông Danh Ngọc Hải, thôn 5b, giáp lô: 69</t>
  </si>
  <si>
    <t>Tuyến đường ĐH Long Hà Long Tân đoạn giáp lô 43-97-98.</t>
  </si>
  <si>
    <t>Tuyến đường ĐT 757 (Nhà ông Tình thôn 12 giáp lô 43) đến nhà ông Lê Văn thanh</t>
  </si>
  <si>
    <t>Tuyến đường ĐT 757 giáp lô 4 đến nhà ông Cao Đình Nạo thôn 8</t>
  </si>
  <si>
    <t>Các cầu</t>
  </si>
  <si>
    <t>Xây dựng cầu Bù Nho - Long Hà</t>
  </si>
  <si>
    <t xml:space="preserve">Xây dựng 03 cầu Bình Hiếu; Bình Hiếu 2; Thọ Xuân, xã Bình Tân </t>
  </si>
  <si>
    <t>Xây dựng cầu thôn Phú Châu - xã Bình Sơn</t>
  </si>
  <si>
    <t>Dự trữ phát triển giao thông cấp xã</t>
  </si>
  <si>
    <t>MR ĐT 759</t>
  </si>
  <si>
    <t>MR ĐT 757</t>
  </si>
  <si>
    <t>Đường Bình Tân - Phước Tân (Thác Ba)</t>
  </si>
  <si>
    <t>Hồ thôn 3</t>
  </si>
  <si>
    <t>Hồ Long Bình 2</t>
  </si>
  <si>
    <t>Hồ Phú Trung 2</t>
  </si>
  <si>
    <t>Hồ Phú Riềng 2</t>
  </si>
  <si>
    <t>Cải tạo hồ, đập Nông trường 9, xã Long Tân</t>
  </si>
  <si>
    <t>Cải tạo nâng cấp đập Thôn Sơn Hà</t>
  </si>
  <si>
    <t>Đường điện 110Kv Phước Long - Đồng Xoài</t>
  </si>
  <si>
    <t>Điện năng lượng mặt trời</t>
  </si>
  <si>
    <t>Nhà máy điện mặt trời Srok Phú Miêng</t>
  </si>
  <si>
    <t>Bưu chính huyện (Khu TTHC huyện)</t>
  </si>
  <si>
    <t>Trường mầm non (Khu TTHC huyện)</t>
  </si>
  <si>
    <t>Trường THPT (Khu TTHC huyện)</t>
  </si>
  <si>
    <t>Trường MN Búp măng non</t>
  </si>
  <si>
    <t>Chợ Bình Sơn</t>
  </si>
  <si>
    <t>Chợ Bình Tân</t>
  </si>
  <si>
    <t>QHPT chợ và TTTM đến 2030</t>
  </si>
  <si>
    <t>Trụ sở NT</t>
  </si>
  <si>
    <t>Thành đất hình tròn Long Hưng 2</t>
  </si>
  <si>
    <t>Thành đất hình tròn Long Bình 1</t>
  </si>
  <si>
    <t>Thành đất hình tròn Long Bình 8</t>
  </si>
  <si>
    <t>BC 33/VHTT ngày 07/4/2021 phòng VHTT</t>
  </si>
  <si>
    <t>BĐG khu đất thửa 103/ tờ 43</t>
  </si>
  <si>
    <t>BĐG, cấp đất, hợp thức hóa, phân lô cho người nghèo đất lô 23</t>
  </si>
  <si>
    <t>BĐG Khu đất thửa 17/ tờ 13</t>
  </si>
  <si>
    <t>BĐG khu A2, A4</t>
  </si>
  <si>
    <t>BĐG 10 Kiốt sau cây xăng TTTM Bù Nho</t>
  </si>
  <si>
    <t>BĐG khu đất phân lô TT hành chính huyện Phú Riềng</t>
  </si>
  <si>
    <t>BĐG đất công xã Bình Tân</t>
  </si>
  <si>
    <t>BĐG khu đất thửa 33/ tờ 12</t>
  </si>
  <si>
    <t>BĐG đất công xã Long Bình</t>
  </si>
  <si>
    <t>BĐG khu đất thửa 170 tờ 65</t>
  </si>
  <si>
    <t>BĐG khu đất thửa 24 tờ 65</t>
  </si>
  <si>
    <t>BĐG khu đất thửa 98 tờ 31</t>
  </si>
  <si>
    <t>BĐG khu đất thửa 373 tờ 41</t>
  </si>
  <si>
    <t>BĐG khu đất thửa 23 tờ 53</t>
  </si>
  <si>
    <t>BĐG đất thôn 5A</t>
  </si>
  <si>
    <t>BĐG đất thôn 4</t>
  </si>
  <si>
    <t>BĐG đất thôn 11</t>
  </si>
  <si>
    <t xml:space="preserve">BĐG các lô đất thuộc điểm dân cư thôn 3 </t>
  </si>
  <si>
    <t>BĐG khu đất thửa 6, 19, 24/ tờ 45</t>
  </si>
  <si>
    <t>BĐG sau thu hồi KDC 10 ha huyện Phú Riềng</t>
  </si>
  <si>
    <t>Thu hồi đất thực hiện đấu giá tạo quỹ phát triển hạ tầng cho huyện</t>
  </si>
  <si>
    <t>TTHC xã Long Hà</t>
  </si>
  <si>
    <t>MR Nghĩa địa  Khoanh 199</t>
  </si>
  <si>
    <t>Nghĩa địa xã hội hóa</t>
  </si>
  <si>
    <t>Nghĩa địa công nhân NT6-1</t>
  </si>
  <si>
    <t>NVh thôn Phú Cường</t>
  </si>
  <si>
    <t>Cây xanh hồ Bàu Lách</t>
  </si>
  <si>
    <t>CVCX Khu MR TTHC huyện</t>
  </si>
  <si>
    <t>Trạm biến áp 220KV Phước Long và đấu nối</t>
  </si>
  <si>
    <t>CV 11076/SPMB-PDB ngày 29/9/2020 BQLDA điện MN</t>
  </si>
  <si>
    <t>KDC phụ cận Khu CN Phú Riềng</t>
  </si>
  <si>
    <t>KDC phụ cận Khu CN Long Tân</t>
  </si>
  <si>
    <t>KDC phụ cận Khu CN Long Hà</t>
  </si>
  <si>
    <t>KDC Long Hưng - Phú Riềng</t>
  </si>
  <si>
    <t>KDC Bình Tân (Cty TNHH MTV ĐT&amp;QLDA Bình Dương)</t>
  </si>
  <si>
    <t>CV 130/IMPCo-ĐTDA ngày 30/9/2020 của Cty TNHH MTV ĐT&amp;QLDA Bình Dương</t>
  </si>
  <si>
    <t>CVCX cách lý với CCN, Vedan</t>
  </si>
  <si>
    <t>Diện tích năm 2030</t>
  </si>
  <si>
    <t>Nâng cấp TT Bù Nho</t>
  </si>
  <si>
    <t>Nâng cấp TT Phú Riềng</t>
  </si>
  <si>
    <t>Sân bóng xã Phú Trung</t>
  </si>
  <si>
    <t>TTVH xã Long Hưng</t>
  </si>
  <si>
    <t>DANH MỤC CÔNG TRÌNH, DỰ ÁN THỰC HIỆN TRONG KỲ QUY HOẠCH ĐẾN NĂM 2030 HUYỆN PHÚ RIỀNG</t>
  </si>
  <si>
    <t>Sử dụng vào loại đất</t>
  </si>
  <si>
    <t>QHSDĐ 2030 (ha)</t>
  </si>
  <si>
    <t>HTSDĐ 2020 (ha)</t>
  </si>
  <si>
    <t>Ngân hàng chính sách xã hội (Khu TTHC huyện)</t>
  </si>
  <si>
    <t>Ngân hàng NN&amp;PTNT (Khu TTHC huyện)</t>
  </si>
  <si>
    <t>Ngân hàng Công thương (Khu TTHC huyện)</t>
  </si>
  <si>
    <t>Đất dự trữ TMDV (Khu TTHC huyện)</t>
  </si>
  <si>
    <t>Đất dịch vụ công cộng đô thị (Khu TTHC huyện)</t>
  </si>
  <si>
    <t>Đất CMĐ phát triển TMDV xã Bình Sơn</t>
  </si>
  <si>
    <t>Đất CMĐ phát triển TMDV xã Bình Tân</t>
  </si>
  <si>
    <t>Đất CMĐ phát triển TMDV xã Bù Nho</t>
  </si>
  <si>
    <t>Đất CMĐ phát triển TMDV xã Long Bình</t>
  </si>
  <si>
    <t>Đất CMĐ phát triển TMDV xã Long Hà</t>
  </si>
  <si>
    <t>Đất CMĐ phát triển TMDV xã Long Hưng</t>
  </si>
  <si>
    <t>Đất CMĐ phát triển TMDV xã Long Tân</t>
  </si>
  <si>
    <t>Đất CMĐ phát triển TMDV  xã Phú Riềng</t>
  </si>
  <si>
    <t>Đất CMĐ phát triển TMDV  xã Phú Trung</t>
  </si>
  <si>
    <t>Đất CMĐ phát triển TMDV  xã Phước Tân</t>
  </si>
  <si>
    <t>Nhu cầu sử dụng đất đến năm 2030</t>
  </si>
  <si>
    <t>QH Khu TTHC huyện</t>
  </si>
  <si>
    <t>Đất TMDV Khu ĐTTMDV Bù Nho</t>
  </si>
  <si>
    <t>Đất TMDV Khu ĐTTMDV Nam Phú Riềng</t>
  </si>
  <si>
    <t>Đất TMDV Khu ĐTTMDV Mỹ Lệ</t>
  </si>
  <si>
    <t>QĐ 2796/QĐ-UBND T.BP ngày 09/11/2020</t>
  </si>
  <si>
    <t>QĐ 1049/QĐ-UBND H.PR ngày 04/8/2020</t>
  </si>
  <si>
    <t>Đất CMĐ phát triển SXPNN  xã Bình Sơn</t>
  </si>
  <si>
    <t>Đất CMĐ phát triển SXPNN  xã Bình Tân</t>
  </si>
  <si>
    <t>Đất CMĐ phát triển SXPNN  xã Bù Nho</t>
  </si>
  <si>
    <t>Đất CMĐ phát triển SXPNN  xã Long Bình</t>
  </si>
  <si>
    <t>Đất CMĐ phát triển SXPNN  xã Long Hà</t>
  </si>
  <si>
    <t>Đất CMĐ phát triển SXPNN  xã Long Hưng</t>
  </si>
  <si>
    <t>Đất CMĐ phát triển SXPNN  xã Long Tân</t>
  </si>
  <si>
    <t>Đất CMĐ phát triển SXPNN  xã Phú Riềng</t>
  </si>
  <si>
    <t>Đất CMĐ phát triển SXPNN  xã Phú Trung</t>
  </si>
  <si>
    <t>Đất CMĐ phát triển SXPNN  xã Phước Tân</t>
  </si>
  <si>
    <t>CV 831/TTr-CSPR ngày 14/8/2020 của CtyCsuPR</t>
  </si>
  <si>
    <t>CV 895/CSPR-KTNN ngày 22/11/2019 của CtyCsuPR</t>
  </si>
  <si>
    <t>Nhu cầu sử dụng đất TC,HGĐ,CN đến năm 2030</t>
  </si>
  <si>
    <t>Trạm cấp nước Khu ĐTTMDV Bù Nho</t>
  </si>
  <si>
    <t>Trạm cấp nước ĐTTMDV Long Điền</t>
  </si>
  <si>
    <t>Trạm cấp nước ĐTTMDV Mỹ Lệ</t>
  </si>
  <si>
    <t>Nhu cầu sử dụng đất TC đến năm 2030</t>
  </si>
  <si>
    <t>Xã Phước Tân, Phú Trung</t>
  </si>
  <si>
    <t>Xã Bình Sơn, Phước Tân</t>
  </si>
  <si>
    <t>Xã Long Hà, Long Bình</t>
  </si>
  <si>
    <t>Xã Phú Riềng, Phú Trung</t>
  </si>
  <si>
    <t>Xã Bình Sơn, Long Bình</t>
  </si>
  <si>
    <t>CLN, ONT</t>
  </si>
  <si>
    <t>Xã Long Hưng, Long Bình</t>
  </si>
  <si>
    <t>Xã Phú Trung, Phước Tân</t>
  </si>
  <si>
    <t>Xã Bù Nho, Phú Riềng, Phước Tân</t>
  </si>
  <si>
    <t>Xã Long Hà, Long Tân</t>
  </si>
  <si>
    <t>Xã Phú Riềng, Long Tân</t>
  </si>
  <si>
    <t>Xã Bình Tân, Phước Tân</t>
  </si>
  <si>
    <t>Đất giao thông các dự án KDC, ĐTTMDV</t>
  </si>
  <si>
    <t>GTh tăng thêm QH chung huyện</t>
  </si>
  <si>
    <t>CLN, HNK</t>
  </si>
  <si>
    <t>Đất giao thông Khu ĐTTMDV Bù Nho</t>
  </si>
  <si>
    <t>Đất giao thông Khu ĐTTMDV Long Điền</t>
  </si>
  <si>
    <t>Đất giao thông Khu ĐTTMDV Nam Phú Riềng</t>
  </si>
  <si>
    <t>Đất giao thông Khu ĐTTMDV Mỹ Lệ</t>
  </si>
  <si>
    <t>QH chung vùng huyện</t>
  </si>
  <si>
    <t>CV 439/BC-UBND ngày 25/12/2020 T.BP</t>
  </si>
  <si>
    <t>QH giao thông tỉnh BP tầm nhìn đến 2030</t>
  </si>
  <si>
    <t>NQ 22/NQ-HĐND ngày 10/12/2020 T.BP</t>
  </si>
  <si>
    <t>Xã Bình Tân, Long Hưng, Bù Nho, Long Tân, Phú Riềng</t>
  </si>
  <si>
    <t>Tuyến đường từ đường ĐT 757 (Cổng chào thôn Long Xuyên giáp lô 125 đến nghĩa địa  Bù Ka 1 giáp lô 73).</t>
  </si>
  <si>
    <t>QH khu TTHC huyện</t>
  </si>
  <si>
    <t>Công viên - Quảng trường TTHC huyện</t>
  </si>
  <si>
    <t>CLN, NTS</t>
  </si>
  <si>
    <t>TTVH xã Bình Tân</t>
  </si>
  <si>
    <t>Đã có, chuyển từ DSH</t>
  </si>
  <si>
    <t>Đã có, chuyển từ UBND xã</t>
  </si>
  <si>
    <t>Đất NVH Khu ĐTTMDV Bù Nho</t>
  </si>
  <si>
    <t>Đất NVH Khu ĐTTMDV Long Điền</t>
  </si>
  <si>
    <t>Đất NVH Khu ĐTTMDV Nam Phú Riềng</t>
  </si>
  <si>
    <t>TTYT huyện (Khu TTHC huyện)</t>
  </si>
  <si>
    <t>TT Y tế đa chức năng (Khu TTHC huyện)</t>
  </si>
  <si>
    <t>Trường MG Khu ĐTTMDV Bù Nho</t>
  </si>
  <si>
    <t>Trường TH Khu ĐTTMDV Bù Nho</t>
  </si>
  <si>
    <t>Trường THCS Khu ĐTTMDV Bù Nho</t>
  </si>
  <si>
    <t>Đất trường học Khu ĐTTMDV Mỹ Lệ</t>
  </si>
  <si>
    <t>Đất trường MG Khu ĐTTMDV Nam Phú Riềng</t>
  </si>
  <si>
    <t>Trường MN Khu ĐTTMDV Long Điền</t>
  </si>
  <si>
    <t>Trạm xử lý nước thải Khu ĐTTMDV Bù Nho</t>
  </si>
  <si>
    <t>Trạm xử lý nước thải Khu ĐTTMDV Nam Phú Riềng</t>
  </si>
  <si>
    <t>Bãi tập kết rác Khu ĐTTMDV Mỹ Lệ</t>
  </si>
  <si>
    <t>Trạm xử lý nước thải Khu ĐTTMDV Mỹ Lệ</t>
  </si>
  <si>
    <t>Nhu cầu bán đấu giá đến năm 2030</t>
  </si>
  <si>
    <t>BĐG khu Chợ Long Bình cũ</t>
  </si>
  <si>
    <t xml:space="preserve">Đất ở QH chung huyện </t>
  </si>
  <si>
    <t>Đất ở Khu ĐTTMDV Bù Nho</t>
  </si>
  <si>
    <t>Đất ở Khu ĐTTMDV Long Điền</t>
  </si>
  <si>
    <t>Đất ở Khu ĐTTMDV Nam Phú Riềng</t>
  </si>
  <si>
    <t>Đất ở Khu ĐTTMDV Mỹ Lệ</t>
  </si>
  <si>
    <t>Chi cục thống kê (Khu TTHC huyện)</t>
  </si>
  <si>
    <t>Đất dự trữ cơ quan (Khu TTHC huyện)</t>
  </si>
  <si>
    <t>Đất QH CTTC chung vùng huyện</t>
  </si>
  <si>
    <t>Đội quản lý đô thị (Khu TTHC huyện)</t>
  </si>
  <si>
    <t>9.12</t>
  </si>
  <si>
    <t>9.13</t>
  </si>
  <si>
    <t>9.14</t>
  </si>
  <si>
    <t>9.15</t>
  </si>
  <si>
    <t>Đất CVCX khu ĐTTMDV Bù Nho</t>
  </si>
  <si>
    <t>Đất CVCX khu ĐTTMDV Long Điền</t>
  </si>
  <si>
    <t>Đất CVCX khu ĐTTMDV Nam Phú Riềng</t>
  </si>
  <si>
    <t>Mặt nước khu ĐTTMDV Nam Phú Riềng</t>
  </si>
  <si>
    <t>Đất CVCX khu ĐTTMDV Mỹ Lệ</t>
  </si>
  <si>
    <t>Đường ngã 3 Đồng Tâm về Phước Long</t>
  </si>
  <si>
    <t>Cầu dân sinh</t>
  </si>
  <si>
    <t>HNK/NKH</t>
  </si>
  <si>
    <t>Biểu 13/CH</t>
  </si>
  <si>
    <t>CHU CHUYỂN ĐẤT ĐAI TRONG KẾ HOẠCH SỬ DỤNG ĐẤT NĂM 2021 CỦA HUYỆN PHÚ RIỀNG - TỈNH BÌNH PHƯỚC</t>
  </si>
  <si>
    <t>Diện tích năm 2021</t>
  </si>
  <si>
    <t>Đất trồng rừng đặc dụng</t>
  </si>
  <si>
    <t>2.14.1</t>
  </si>
  <si>
    <t>2.14.2</t>
  </si>
  <si>
    <t>2.14.3</t>
  </si>
  <si>
    <t>2.14.4</t>
  </si>
  <si>
    <t>2.14.5</t>
  </si>
  <si>
    <t>2.14.6</t>
  </si>
  <si>
    <t>2.14.7</t>
  </si>
  <si>
    <t>2.14.8</t>
  </si>
  <si>
    <t>2.14.9</t>
  </si>
  <si>
    <t>2.14.10</t>
  </si>
  <si>
    <t>2.14.11</t>
  </si>
  <si>
    <t xml:space="preserve"> </t>
  </si>
  <si>
    <t>PHỤ LỤC 1</t>
  </si>
  <si>
    <t>DIỆN TÍCH CHUYỂN MỤC ĐÍCH SỬ DỤNG ĐẤT TRONG KỲ QUY HOẠCH 
PHÂN BỔ ĐẾN TỪNG ĐƠN VỊ HÀNH CHÍNH CẤP XÃ CỦA HUYỆN PHÚ RIỀNG - TỈNH BÌNH PHƯỚC</t>
  </si>
  <si>
    <t>KẾ HOẠCH SỬ DỤNG ĐẤT NĂM 2021 CỦA HUYỆN PHÚ RIỀNG - TỈNH BÌNH PHƯỚC</t>
  </si>
  <si>
    <t>CLN, ONT, DGT</t>
  </si>
  <si>
    <t>Xã Long Bình, Long Hưng, Bình Sơn</t>
  </si>
  <si>
    <t>CLN, ONT, DGT, SON</t>
  </si>
  <si>
    <t>Xã Bình Tân, Bù Nho, Long Bình</t>
  </si>
  <si>
    <t>CLN, DGT, ONT</t>
  </si>
  <si>
    <t>CHU CHUYỂN ĐẤT ĐAI TRONG KỲ QUY HOẠCH SỬ DỤNG ĐẤT 10 NĂM (2021-2030) HUYỆN PHÚ RIỀNG - TỈNH BÌNH PHƯỚC</t>
  </si>
  <si>
    <t>Trụ sở công an chính quy xã Bình Sơn</t>
  </si>
  <si>
    <t>Trụ sở công an chính quy xã Bình Tân</t>
  </si>
  <si>
    <t>Trụ sở công an chính quy xã Bù Nho</t>
  </si>
  <si>
    <t>Trụ sở công an chính quy xã Long Bình</t>
  </si>
  <si>
    <t>Trụ sở công an chính quy xã Long Hà</t>
  </si>
  <si>
    <t>Trụ sở công an chính quy xã Long Hưng</t>
  </si>
  <si>
    <t>Trụ sở công an chính quy xã Long Tân</t>
  </si>
  <si>
    <t>Trụ sở công an chính quy  xã Phú Riềng</t>
  </si>
  <si>
    <t>Trụ sở công an chính quy  xã Phú Trung</t>
  </si>
  <si>
    <t>Trụ sở công an chính quy  xã Phước Tân</t>
  </si>
  <si>
    <t>Khu đất sản xuất, dự trữ phát triển an ninh huyện</t>
  </si>
  <si>
    <t>Cụm công nghiệp Bù Nho 1</t>
  </si>
  <si>
    <t>Cụm công nghiệp Long Tân</t>
  </si>
  <si>
    <t>TT 61/TTr-UBND H.PR ngày 07/7/2021, PASDĐ cty csu PR/ CV 831/TTr-CSPR ngày 14/8/2020 của CtyCsuPR</t>
  </si>
  <si>
    <t>TT 61/TTr-UBND H.PR ngày 07/7/2021</t>
  </si>
  <si>
    <t>Công ty TNHH MTV Hanfimex MR</t>
  </si>
  <si>
    <t>Sân bóng NT6</t>
  </si>
  <si>
    <t>Sân bóng xã Bình Sơn</t>
  </si>
  <si>
    <t>Đất nông nghiệp công nghệ cao Khu ĐTTMDV Mỹ Lệ</t>
  </si>
  <si>
    <t>Xã Long Bình, Long Hà, Long Tân</t>
  </si>
  <si>
    <t>Nghĩa trang công viên</t>
  </si>
  <si>
    <t>BĐG đất thôn Long Xuyên cũ</t>
  </si>
  <si>
    <t>QH khai thác VLXD thôn Phú Châu</t>
  </si>
  <si>
    <t>QH khai thác VLXD xã Bù Nho</t>
  </si>
  <si>
    <t>QH khai thác VLXD xã Long Tân</t>
  </si>
  <si>
    <t>BC 39/BC-UBND X.Bso ngày 13/7/2021</t>
  </si>
  <si>
    <t>CV 185/P.KT&amp;HT-XD ngày 12/7/2021</t>
  </si>
  <si>
    <t>Trường tiểu học (Khu TTHC huyện)</t>
  </si>
  <si>
    <t>MR trường Lý Tự Trọng</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</si>
</sst>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_ * #,##0.00_ ;_ * \-#,##0.00_ ;_ * &quot;-&quot;??_ ;_ @_ "/>
    <numFmt numFmtId="174" formatCode="0.0000"/>
    <numFmt numFmtId="175" formatCode="_(* #,##0.0000_);_(* \(#,##0.0000\);_(* &quot;-&quot;????_);_(@_)"/>
    <numFmt numFmtId="176" formatCode="&quot;\&quot;#,##0.00;[Red]&quot;\&quot;&quot;\&quot;&quot;\&quot;&quot;\&quot;&quot;\&quot;&quot;\&quot;\-#,##0.00"/>
    <numFmt numFmtId="177" formatCode="&quot;\&quot;#,##0;[Red]&quot;\&quot;&quot;\&quot;\-#,##0"/>
    <numFmt numFmtId="178" formatCode="\$#,##0\ ;\(\$#,##0\)"/>
    <numFmt numFmtId="179" formatCode="0.000"/>
    <numFmt numFmtId="180" formatCode="&quot;\&quot;#,##0.00;[Red]&quot;\&quot;\-#,##0.00"/>
    <numFmt numFmtId="181" formatCode="&quot;\&quot;#,##0;[Red]&quot;\&quot;\-#,##0"/>
    <numFmt numFmtId="182" formatCode="_(* #,##0.000_);_(* \(#,##0.000\);_(* &quot;-&quot;??_);_(@_)"/>
    <numFmt numFmtId="183" formatCode="_(* #,##0.0000_);_(* \(#,##0.0000\);_(* &quot;-&quot;??_);_(@_)"/>
    <numFmt numFmtId="184" formatCode="_(* #,##0.00000_);_(* \(#,##0.00000\);_(* &quot;-&quot;??_);_(@_)"/>
    <numFmt numFmtId="185" formatCode="_(* #,##0_);_(* \(#,##0\);_(* &quot;-&quot;??_);_(@_)"/>
    <numFmt numFmtId="186" formatCode="#,##0.000000"/>
    <numFmt numFmtId="187" formatCode="_(* #,##0.000000_);_(* \(#,##0.000000\);_(* &quot;-&quot;??_);_(@_)"/>
    <numFmt numFmtId="188" formatCode="#,##0.0"/>
    <numFmt numFmtId="189" formatCode="#,##0.000"/>
    <numFmt numFmtId="190" formatCode="#,##0.00000"/>
    <numFmt numFmtId="191" formatCode="0.00000"/>
    <numFmt numFmtId="192" formatCode="_(* #,##0.000000_);_(* \(#,##0.000000\);_(* &quot;-&quot;??????_);_(@_)"/>
    <numFmt numFmtId="193" formatCode="_(* #,##0.000_);_(* \(#,##0.000\);_(* &quot;-&quot;???_);_(@_)"/>
    <numFmt numFmtId="194" formatCode="_(* #,##0.00000000_);_(* \(#,##0.00000000\);_(* &quot;-&quot;??_);_(@_)"/>
    <numFmt numFmtId="195" formatCode="0.0"/>
    <numFmt numFmtId="196" formatCode="0.0000000"/>
    <numFmt numFmtId="197" formatCode="#,##0.00_);\-#,##0.00"/>
    <numFmt numFmtId="198" formatCode="_-* #,##0.00000\ _₫_-;\-* #,##0.00000\ _₫_-;_-* &quot;-&quot;??\ _₫_-;_-@_-"/>
    <numFmt numFmtId="199" formatCode="_-* #,##0.000000\ _₫_-;\-* #,##0.000000\ _₫_-;_-* &quot;-&quot;??\ _₫_-;_-@_-"/>
    <numFmt numFmtId="200" formatCode="_-* #,##0.000000000\ _₫_-;\-* #,##0.000000000\ _₫_-;_-* &quot;-&quot;??\ _₫_-;_-@_-"/>
    <numFmt numFmtId="201" formatCode="&quot;Yes&quot;;&quot;Yes&quot;;&quot;No&quot;"/>
    <numFmt numFmtId="202" formatCode="&quot;True&quot;;&quot;True&quot;;&quot;False&quot;"/>
    <numFmt numFmtId="203" formatCode="&quot;On&quot;;&quot;On&quot;;&quot;Off&quot;"/>
    <numFmt numFmtId="204" formatCode="[$€-2]\ #,##0.00_);[Red]\([$€-2]\ #,##0.00\)"/>
    <numFmt numFmtId="205" formatCode="_-* #,##0.00\ _€_-;\-* #,##0.00\ _€_-;_-* &quot;-&quot;??\ _€_-;_-@_-"/>
    <numFmt numFmtId="206" formatCode="_-* #,##0.000\ _₫_-;\-* #,##0.000\ _₫_-;_-* &quot;-&quot;???\ _₫_-;_-@_-"/>
    <numFmt numFmtId="207" formatCode="[$-42A]dd\ mmmm\ yyyy"/>
    <numFmt numFmtId="208" formatCode="[$-42A]h:mm:ss\ AM/PM"/>
    <numFmt numFmtId="209" formatCode="0.000000"/>
    <numFmt numFmtId="210" formatCode="#,##0.0000;[Red]#,##0.0000"/>
    <numFmt numFmtId="211" formatCode="_-* #,##0.00\ _þ_-;\-* #,##0.00\ _þ_-;_-* &quot;-&quot;??\ _þ_-;_-@_-"/>
    <numFmt numFmtId="212" formatCode="0.00000000"/>
    <numFmt numFmtId="213" formatCode="0.000000E+00"/>
    <numFmt numFmtId="214" formatCode="0.0000000E+00"/>
    <numFmt numFmtId="215" formatCode="0.00000000E+00"/>
    <numFmt numFmtId="216" formatCode="0.000000000E+00"/>
    <numFmt numFmtId="217" formatCode="0.0000000000E+00"/>
    <numFmt numFmtId="218" formatCode="0.00000000000E+00"/>
    <numFmt numFmtId="219" formatCode="0_);\(0\)"/>
  </numFmts>
  <fonts count="149">
    <font>
      <sz val="11"/>
      <color theme="1"/>
      <name val="Arial"/>
      <family val="2"/>
    </font>
    <font>
      <sz val="11"/>
      <color indexed="8"/>
      <name val="Arial"/>
      <family val="2"/>
    </font>
    <font>
      <sz val="10"/>
      <name val="Arial"/>
      <family val="2"/>
    </font>
    <font>
      <b/>
      <sz val="9"/>
      <name val="Arial"/>
      <family val="2"/>
    </font>
    <font>
      <sz val="8"/>
      <name val="Arial"/>
      <family val="2"/>
    </font>
    <font>
      <b/>
      <sz val="8"/>
      <name val="Arial"/>
      <family val="2"/>
    </font>
    <font>
      <b/>
      <sz val="9"/>
      <name val="Times New Roman"/>
      <family val="1"/>
    </font>
    <font>
      <sz val="9"/>
      <name val="Times New Roman"/>
      <family val="1"/>
    </font>
    <font>
      <i/>
      <sz val="9"/>
      <name val="Times New Roman"/>
      <family val="1"/>
    </font>
    <font>
      <i/>
      <sz val="8"/>
      <name val="Arial"/>
      <family val="2"/>
    </font>
    <font>
      <sz val="8"/>
      <name val="Times New Roman"/>
      <family val="1"/>
    </font>
    <font>
      <sz val="10"/>
      <name val="Times New Roman"/>
      <family val="1"/>
    </font>
    <font>
      <b/>
      <sz val="10"/>
      <name val="Times New Roman"/>
      <family val="1"/>
    </font>
    <font>
      <i/>
      <sz val="10"/>
      <name val="Arial"/>
      <family val="2"/>
    </font>
    <font>
      <sz val="11"/>
      <name val="Times New Roman"/>
      <family val="1"/>
    </font>
    <font>
      <sz val="10"/>
      <name val=".VnTime"/>
      <family val="2"/>
    </font>
    <font>
      <b/>
      <i/>
      <sz val="9"/>
      <name val="Times New Roman"/>
      <family val="1"/>
    </font>
    <font>
      <sz val="9"/>
      <name val="Arial"/>
      <family val="2"/>
    </font>
    <font>
      <i/>
      <sz val="9"/>
      <name val="Arial"/>
      <family val="2"/>
    </font>
    <font>
      <sz val="9"/>
      <name val="VNI-Helve-Condense"/>
      <family val="0"/>
    </font>
    <font>
      <b/>
      <sz val="9"/>
      <name val="VNI-Helve-Condense"/>
      <family val="0"/>
    </font>
    <font>
      <sz val="14"/>
      <name val="??"/>
      <family val="3"/>
    </font>
    <font>
      <sz val="10"/>
      <name val="???"/>
      <family val="3"/>
    </font>
    <font>
      <b/>
      <sz val="12"/>
      <name val="Arial"/>
      <family val="2"/>
    </font>
    <font>
      <b/>
      <sz val="11"/>
      <name val="Times New Roman"/>
      <family val="1"/>
    </font>
    <font>
      <sz val="12"/>
      <name val="VNI-Times"/>
      <family val="0"/>
    </font>
    <font>
      <sz val="11"/>
      <name val="UVnTime"/>
      <family val="0"/>
    </font>
    <font>
      <sz val="14"/>
      <name val="뼻뮝"/>
      <family val="3"/>
    </font>
    <font>
      <sz val="12"/>
      <name val="뼻뮝"/>
      <family val="1"/>
    </font>
    <font>
      <sz val="12"/>
      <name val="바탕체"/>
      <family val="1"/>
    </font>
    <font>
      <sz val="10"/>
      <name val="굴림체"/>
      <family val="3"/>
    </font>
    <font>
      <sz val="11"/>
      <color indexed="8"/>
      <name val="Calibri"/>
      <family val="2"/>
    </font>
    <font>
      <sz val="10"/>
      <color indexed="8"/>
      <name val="Times New Roman"/>
      <family val="1"/>
    </font>
    <font>
      <sz val="12"/>
      <name val="Times New Roman"/>
      <family val="1"/>
    </font>
    <font>
      <u val="single"/>
      <sz val="11"/>
      <color indexed="12"/>
      <name val="Arial"/>
      <family val="2"/>
    </font>
    <font>
      <u val="single"/>
      <sz val="11"/>
      <color indexed="36"/>
      <name val="Arial"/>
      <family val="2"/>
    </font>
    <font>
      <b/>
      <sz val="8"/>
      <name val="Times New Roman"/>
      <family val="1"/>
    </font>
    <font>
      <sz val="9"/>
      <color indexed="10"/>
      <name val="Times New Roman"/>
      <family val="1"/>
    </font>
    <font>
      <i/>
      <sz val="10"/>
      <name val="Times New Roman"/>
      <family val="1"/>
    </font>
    <font>
      <b/>
      <i/>
      <sz val="8"/>
      <name val="Arial"/>
      <family val="2"/>
    </font>
    <font>
      <i/>
      <sz val="9"/>
      <color indexed="10"/>
      <name val="Times New Roman"/>
      <family val="1"/>
    </font>
    <font>
      <i/>
      <sz val="8"/>
      <name val="Times New Roman"/>
      <family val="1"/>
    </font>
    <font>
      <sz val="8"/>
      <color indexed="10"/>
      <name val="Arial"/>
      <family val="2"/>
    </font>
    <font>
      <b/>
      <sz val="9"/>
      <color indexed="10"/>
      <name val="Times New Roman"/>
      <family val="1"/>
    </font>
    <font>
      <sz val="12"/>
      <color indexed="8"/>
      <name val="Times New Roman"/>
      <family val="2"/>
    </font>
    <font>
      <b/>
      <u val="single"/>
      <sz val="14"/>
      <color indexed="8"/>
      <name val=".VnBook-AntiquaH"/>
      <family val="2"/>
    </font>
    <font>
      <b/>
      <sz val="10"/>
      <color indexed="8"/>
      <name val="Times New Roman"/>
      <family val="1"/>
    </font>
    <font>
      <sz val="10"/>
      <color indexed="9"/>
      <name val="Times New Roman"/>
      <family val="1"/>
    </font>
    <font>
      <b/>
      <sz val="10"/>
      <color indexed="10"/>
      <name val="Times New Roman"/>
      <family val="1"/>
    </font>
    <font>
      <sz val="10"/>
      <color indexed="10"/>
      <name val="Times New Roman"/>
      <family val="1"/>
    </font>
    <font>
      <i/>
      <sz val="10"/>
      <color indexed="10"/>
      <name val="Times New Roman"/>
      <family val="1"/>
    </font>
    <font>
      <i/>
      <sz val="8"/>
      <color indexed="10"/>
      <name val="Arial"/>
      <family val="2"/>
    </font>
    <font>
      <strike/>
      <sz val="9"/>
      <name val="Times New Roman"/>
      <family val="1"/>
    </font>
    <font>
      <u val="single"/>
      <strike/>
      <sz val="9"/>
      <name val="Times New Roman"/>
      <family val="1"/>
    </font>
    <font>
      <sz val="9"/>
      <color indexed="36"/>
      <name val="Times New Roman"/>
      <family val="1"/>
    </font>
    <font>
      <sz val="9"/>
      <color indexed="9"/>
      <name val="Times New Roman"/>
      <family val="1"/>
    </font>
    <font>
      <sz val="9"/>
      <color indexed="60"/>
      <name val="Times New Roman"/>
      <family val="1"/>
    </font>
    <font>
      <strike/>
      <sz val="9"/>
      <color indexed="10"/>
      <name val="Times New Roman"/>
      <family val="1"/>
    </font>
    <font>
      <b/>
      <i/>
      <sz val="10"/>
      <name val="Times New Roman"/>
      <family val="1"/>
    </font>
    <font>
      <sz val="10"/>
      <color indexed="12"/>
      <name val="Times New Roman"/>
      <family val="1"/>
    </font>
    <font>
      <sz val="13"/>
      <name val="Times New Roman"/>
      <family val="1"/>
    </font>
    <font>
      <i/>
      <sz val="9"/>
      <color indexed="9"/>
      <name val="Times New Roman"/>
      <family val="1"/>
    </font>
    <font>
      <b/>
      <sz val="12"/>
      <name val="Times New Roman"/>
      <family val="1"/>
    </font>
    <font>
      <b/>
      <u val="single"/>
      <strike/>
      <sz val="9"/>
      <name val="Times New Roman"/>
      <family val="1"/>
    </font>
    <font>
      <b/>
      <i/>
      <u val="single"/>
      <strike/>
      <sz val="9"/>
      <name val="Times New Roman"/>
      <family val="1"/>
    </font>
    <font>
      <b/>
      <i/>
      <sz val="12"/>
      <name val="Times New Roman"/>
      <family val="1"/>
    </font>
    <font>
      <sz val="10"/>
      <name val="VNI-Helve-Condense"/>
      <family val="0"/>
    </font>
    <font>
      <sz val="11"/>
      <color indexed="9"/>
      <name val="Arial"/>
      <family val="2"/>
    </font>
    <font>
      <sz val="11"/>
      <color indexed="9"/>
      <name val="Calibri"/>
      <family val="2"/>
    </font>
    <font>
      <sz val="11"/>
      <color indexed="20"/>
      <name val="Arial"/>
      <family val="2"/>
    </font>
    <font>
      <sz val="11"/>
      <color indexed="20"/>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i/>
      <sz val="11"/>
      <color indexed="23"/>
      <name val="Arial"/>
      <family val="2"/>
    </font>
    <font>
      <i/>
      <sz val="11"/>
      <color indexed="23"/>
      <name val="Calibri"/>
      <family val="2"/>
    </font>
    <font>
      <sz val="11"/>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sz val="11"/>
      <color indexed="52"/>
      <name val="Arial"/>
      <family val="2"/>
    </font>
    <font>
      <sz val="11"/>
      <color indexed="52"/>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b/>
      <sz val="18"/>
      <color indexed="56"/>
      <name val="Times New Roman"/>
      <family val="2"/>
    </font>
    <font>
      <b/>
      <sz val="18"/>
      <color indexed="56"/>
      <name val="Cambria"/>
      <family val="2"/>
    </font>
    <font>
      <b/>
      <sz val="11"/>
      <color indexed="8"/>
      <name val="Arial"/>
      <family val="2"/>
    </font>
    <font>
      <b/>
      <sz val="11"/>
      <color indexed="8"/>
      <name val="Calibri"/>
      <family val="2"/>
    </font>
    <font>
      <sz val="11"/>
      <color indexed="10"/>
      <name val="Arial"/>
      <family val="2"/>
    </font>
    <font>
      <sz val="11"/>
      <color indexed="10"/>
      <name val="Calibri"/>
      <family val="2"/>
    </font>
    <font>
      <sz val="9"/>
      <color indexed="12"/>
      <name val="Times New Roman"/>
      <family val="1"/>
    </font>
    <font>
      <u val="single"/>
      <strike/>
      <sz val="9"/>
      <color indexed="12"/>
      <name val="Times New Roman"/>
      <family val="1"/>
    </font>
    <font>
      <b/>
      <sz val="9"/>
      <color indexed="9"/>
      <name val="Times New Roman"/>
      <family val="1"/>
    </font>
    <font>
      <b/>
      <sz val="10"/>
      <color indexed="12"/>
      <name val="Times New Roman"/>
      <family val="1"/>
    </font>
    <font>
      <sz val="11"/>
      <color theme="1"/>
      <name val="Calibri"/>
      <family val="2"/>
    </font>
    <font>
      <sz val="11"/>
      <color theme="0"/>
      <name val="Arial"/>
      <family val="2"/>
    </font>
    <font>
      <sz val="11"/>
      <color theme="0"/>
      <name val="Calibri"/>
      <family val="2"/>
    </font>
    <font>
      <sz val="11"/>
      <color rgb="FF9C0006"/>
      <name val="Arial"/>
      <family val="2"/>
    </font>
    <font>
      <sz val="11"/>
      <color rgb="FF9C0006"/>
      <name val="Calibri"/>
      <family val="2"/>
    </font>
    <font>
      <b/>
      <sz val="11"/>
      <color rgb="FFFA7D00"/>
      <name val="Arial"/>
      <family val="2"/>
    </font>
    <font>
      <b/>
      <sz val="11"/>
      <color rgb="FFFA7D00"/>
      <name val="Calibri"/>
      <family val="2"/>
    </font>
    <font>
      <b/>
      <sz val="11"/>
      <color theme="0"/>
      <name val="Arial"/>
      <family val="2"/>
    </font>
    <font>
      <b/>
      <sz val="11"/>
      <color theme="0"/>
      <name val="Calibri"/>
      <family val="2"/>
    </font>
    <font>
      <i/>
      <sz val="11"/>
      <color rgb="FF7F7F7F"/>
      <name val="Arial"/>
      <family val="2"/>
    </font>
    <font>
      <i/>
      <sz val="11"/>
      <color rgb="FF7F7F7F"/>
      <name val="Calibri"/>
      <family val="2"/>
    </font>
    <font>
      <sz val="11"/>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sz val="11"/>
      <color rgb="FF3F3F76"/>
      <name val="Arial"/>
      <family val="2"/>
    </font>
    <font>
      <sz val="11"/>
      <color rgb="FF3F3F76"/>
      <name val="Calibri"/>
      <family val="2"/>
    </font>
    <font>
      <sz val="11"/>
      <color rgb="FFFA7D00"/>
      <name val="Arial"/>
      <family val="2"/>
    </font>
    <font>
      <sz val="11"/>
      <color rgb="FFFA7D00"/>
      <name val="Calibri"/>
      <family val="2"/>
    </font>
    <font>
      <sz val="11"/>
      <color rgb="FF9C6500"/>
      <name val="Arial"/>
      <family val="2"/>
    </font>
    <font>
      <sz val="11"/>
      <color rgb="FF9C6500"/>
      <name val="Calibri"/>
      <family val="2"/>
    </font>
    <font>
      <sz val="12"/>
      <color theme="1"/>
      <name val="Times New Roman"/>
      <family val="2"/>
    </font>
    <font>
      <b/>
      <sz val="11"/>
      <color rgb="FF3F3F3F"/>
      <name val="Arial"/>
      <family val="2"/>
    </font>
    <font>
      <b/>
      <sz val="11"/>
      <color rgb="FF3F3F3F"/>
      <name val="Calibri"/>
      <family val="2"/>
    </font>
    <font>
      <b/>
      <sz val="18"/>
      <color theme="3"/>
      <name val="Times New Roman"/>
      <family val="2"/>
    </font>
    <font>
      <b/>
      <sz val="18"/>
      <color theme="3"/>
      <name val="Cambria"/>
      <family val="2"/>
    </font>
    <font>
      <b/>
      <sz val="11"/>
      <color theme="1"/>
      <name val="Arial"/>
      <family val="2"/>
    </font>
    <font>
      <b/>
      <sz val="11"/>
      <color theme="1"/>
      <name val="Calibri"/>
      <family val="2"/>
    </font>
    <font>
      <sz val="11"/>
      <color rgb="FFFF0000"/>
      <name val="Arial"/>
      <family val="2"/>
    </font>
    <font>
      <sz val="11"/>
      <color rgb="FFFF0000"/>
      <name val="Calibri"/>
      <family val="2"/>
    </font>
    <font>
      <sz val="10"/>
      <color rgb="FFFF0000"/>
      <name val="Times New Roman"/>
      <family val="1"/>
    </font>
    <font>
      <sz val="9"/>
      <color rgb="FFFF0000"/>
      <name val="Times New Roman"/>
      <family val="1"/>
    </font>
    <font>
      <sz val="9"/>
      <color rgb="FF0000FF"/>
      <name val="Times New Roman"/>
      <family val="1"/>
    </font>
    <font>
      <sz val="10"/>
      <color rgb="FF0000CC"/>
      <name val="Times New Roman"/>
      <family val="1"/>
    </font>
    <font>
      <u val="single"/>
      <strike/>
      <sz val="9"/>
      <color rgb="FF0000CC"/>
      <name val="Times New Roman"/>
      <family val="1"/>
    </font>
    <font>
      <sz val="9"/>
      <color rgb="FF0000CC"/>
      <name val="Times New Roman"/>
      <family val="1"/>
    </font>
    <font>
      <sz val="9"/>
      <color theme="0"/>
      <name val="Times New Roman"/>
      <family val="1"/>
    </font>
    <font>
      <i/>
      <sz val="9"/>
      <color theme="0"/>
      <name val="Times New Roman"/>
      <family val="1"/>
    </font>
    <font>
      <b/>
      <sz val="9"/>
      <color theme="0"/>
      <name val="Times New Roman"/>
      <family val="1"/>
    </font>
    <font>
      <sz val="10"/>
      <color rgb="FF0000FF"/>
      <name val="Times New Roman"/>
      <family val="1"/>
    </font>
    <font>
      <b/>
      <sz val="10"/>
      <color rgb="FF0000FF"/>
      <name val="Times New Roman"/>
      <family val="1"/>
    </font>
    <font>
      <b/>
      <sz val="10"/>
      <color rgb="FF0000CC"/>
      <name val="Times New Roman"/>
      <family val="1"/>
    </font>
  </fonts>
  <fills count="5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thin"/>
    </border>
    <border>
      <left style="thin"/>
      <right style="thin"/>
      <top style="hair"/>
      <bottom style="thin"/>
    </border>
    <border>
      <left>
        <color indexed="63"/>
      </left>
      <right>
        <color indexed="63"/>
      </right>
      <top>
        <color indexed="63"/>
      </top>
      <bottom style="thin"/>
    </border>
    <border>
      <left style="thin"/>
      <right>
        <color indexed="63"/>
      </right>
      <top>
        <color indexed="63"/>
      </top>
      <bottom style="hair"/>
    </border>
    <border>
      <left style="thin"/>
      <right style="thin"/>
      <top>
        <color indexed="63"/>
      </top>
      <bottom style="hair"/>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hair"/>
    </border>
    <border>
      <left>
        <color indexed="63"/>
      </left>
      <right style="thin"/>
      <top style="hair"/>
      <bottom style="hair"/>
    </border>
    <border>
      <left style="thin"/>
      <right style="thin"/>
      <top style="hair"/>
      <bottom>
        <color indexed="63"/>
      </bottom>
    </border>
    <border>
      <left style="thin"/>
      <right>
        <color indexed="63"/>
      </right>
      <top>
        <color indexed="63"/>
      </top>
      <bottom>
        <color indexed="63"/>
      </bottom>
    </border>
    <border>
      <left style="thin">
        <color indexed="8"/>
      </left>
      <right style="thin">
        <color indexed="8"/>
      </right>
      <top style="hair">
        <color indexed="8"/>
      </top>
      <bottom>
        <color indexed="63"/>
      </bottom>
    </border>
    <border>
      <left>
        <color indexed="63"/>
      </left>
      <right style="thin"/>
      <top style="hair"/>
      <bottom>
        <color indexed="63"/>
      </bottom>
    </border>
    <border>
      <left style="thin"/>
      <right style="thin"/>
      <top>
        <color indexed="63"/>
      </top>
      <bottom>
        <color indexed="63"/>
      </bottom>
    </border>
    <border>
      <left style="thin">
        <color indexed="8"/>
      </left>
      <right>
        <color indexed="63"/>
      </right>
      <top>
        <color indexed="63"/>
      </top>
      <bottom style="thin">
        <color indexed="8"/>
      </bottom>
    </border>
    <border>
      <left>
        <color indexed="63"/>
      </left>
      <right style="thin"/>
      <top style="thin"/>
      <bottom style="hair"/>
    </border>
    <border>
      <left>
        <color indexed="63"/>
      </left>
      <right style="thin"/>
      <top style="hair"/>
      <bottom style="thin"/>
    </border>
    <border>
      <left style="thin"/>
      <right>
        <color indexed="63"/>
      </right>
      <top style="hair"/>
      <bottom style="hair"/>
    </border>
    <border>
      <left style="thin">
        <color indexed="8"/>
      </left>
      <right style="thin">
        <color indexed="8"/>
      </right>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5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6" fontId="2" fillId="0" borderId="0" applyFont="0" applyFill="0" applyBorder="0" applyAlignment="0" applyProtection="0"/>
    <xf numFmtId="0" fontId="21" fillId="0" borderId="0" applyFont="0" applyFill="0" applyBorder="0" applyAlignment="0" applyProtection="0"/>
    <xf numFmtId="177" fontId="2" fillId="0" borderId="0" applyFont="0" applyFill="0" applyBorder="0" applyAlignment="0" applyProtection="0"/>
    <xf numFmtId="40" fontId="21" fillId="0" borderId="0" applyFont="0" applyFill="0" applyBorder="0" applyAlignment="0" applyProtection="0"/>
    <xf numFmtId="38" fontId="21" fillId="0" borderId="0" applyFont="0" applyFill="0" applyBorder="0" applyAlignment="0" applyProtection="0"/>
    <xf numFmtId="10" fontId="2" fillId="0" borderId="0" applyFont="0" applyFill="0" applyBorder="0" applyAlignment="0" applyProtection="0"/>
    <xf numFmtId="0" fontId="22" fillId="0" borderId="0">
      <alignment/>
      <protection/>
    </xf>
    <xf numFmtId="0" fontId="0" fillId="2" borderId="0" applyNumberFormat="0" applyBorder="0" applyAlignment="0" applyProtection="0"/>
    <xf numFmtId="0" fontId="103" fillId="3" borderId="0" applyNumberFormat="0" applyBorder="0" applyAlignment="0" applyProtection="0"/>
    <xf numFmtId="0" fontId="0" fillId="4" borderId="0" applyNumberFormat="0" applyBorder="0" applyAlignment="0" applyProtection="0"/>
    <xf numFmtId="0" fontId="103" fillId="5" borderId="0" applyNumberFormat="0" applyBorder="0" applyAlignment="0" applyProtection="0"/>
    <xf numFmtId="0" fontId="0" fillId="6" borderId="0" applyNumberFormat="0" applyBorder="0" applyAlignment="0" applyProtection="0"/>
    <xf numFmtId="0" fontId="103" fillId="7" borderId="0" applyNumberFormat="0" applyBorder="0" applyAlignment="0" applyProtection="0"/>
    <xf numFmtId="0" fontId="0" fillId="8" borderId="0" applyNumberFormat="0" applyBorder="0" applyAlignment="0" applyProtection="0"/>
    <xf numFmtId="0" fontId="103" fillId="9" borderId="0" applyNumberFormat="0" applyBorder="0" applyAlignment="0" applyProtection="0"/>
    <xf numFmtId="0" fontId="0" fillId="10" borderId="0" applyNumberFormat="0" applyBorder="0" applyAlignment="0" applyProtection="0"/>
    <xf numFmtId="0" fontId="103" fillId="10" borderId="0" applyNumberFormat="0" applyBorder="0" applyAlignment="0" applyProtection="0"/>
    <xf numFmtId="0" fontId="45" fillId="11" borderId="0" applyNumberFormat="0" applyBorder="0" applyAlignment="0" applyProtection="0"/>
    <xf numFmtId="0" fontId="0" fillId="12" borderId="0" applyNumberFormat="0" applyBorder="0" applyAlignment="0" applyProtection="0"/>
    <xf numFmtId="0" fontId="103" fillId="12" borderId="0" applyNumberFormat="0" applyBorder="0" applyAlignment="0" applyProtection="0"/>
    <xf numFmtId="0" fontId="0" fillId="13" borderId="0" applyNumberFormat="0" applyBorder="0" applyAlignment="0" applyProtection="0"/>
    <xf numFmtId="0" fontId="103" fillId="13" borderId="0" applyNumberFormat="0" applyBorder="0" applyAlignment="0" applyProtection="0"/>
    <xf numFmtId="0" fontId="0" fillId="14" borderId="0" applyNumberFormat="0" applyBorder="0" applyAlignment="0" applyProtection="0"/>
    <xf numFmtId="0" fontId="103" fillId="14" borderId="0" applyNumberFormat="0" applyBorder="0" applyAlignment="0" applyProtection="0"/>
    <xf numFmtId="0" fontId="0" fillId="15" borderId="0" applyNumberFormat="0" applyBorder="0" applyAlignment="0" applyProtection="0"/>
    <xf numFmtId="0" fontId="103" fillId="16" borderId="0" applyNumberFormat="0" applyBorder="0" applyAlignment="0" applyProtection="0"/>
    <xf numFmtId="0" fontId="0" fillId="17" borderId="0" applyNumberFormat="0" applyBorder="0" applyAlignment="0" applyProtection="0"/>
    <xf numFmtId="0" fontId="103" fillId="17" borderId="0" applyNumberFormat="0" applyBorder="0" applyAlignment="0" applyProtection="0"/>
    <xf numFmtId="0" fontId="0" fillId="18" borderId="0" applyNumberFormat="0" applyBorder="0" applyAlignment="0" applyProtection="0"/>
    <xf numFmtId="0" fontId="103" fillId="18" borderId="0" applyNumberFormat="0" applyBorder="0" applyAlignment="0" applyProtection="0"/>
    <xf numFmtId="0" fontId="0" fillId="19" borderId="0" applyNumberFormat="0" applyBorder="0" applyAlignment="0" applyProtection="0"/>
    <xf numFmtId="0" fontId="103" fillId="19" borderId="0" applyNumberFormat="0" applyBorder="0" applyAlignment="0" applyProtection="0"/>
    <xf numFmtId="0" fontId="104" fillId="20" borderId="0" applyNumberFormat="0" applyBorder="0" applyAlignment="0" applyProtection="0"/>
    <xf numFmtId="0" fontId="105" fillId="20" borderId="0" applyNumberFormat="0" applyBorder="0" applyAlignment="0" applyProtection="0"/>
    <xf numFmtId="0" fontId="104" fillId="21" borderId="0" applyNumberFormat="0" applyBorder="0" applyAlignment="0" applyProtection="0"/>
    <xf numFmtId="0" fontId="105" fillId="21" borderId="0" applyNumberFormat="0" applyBorder="0" applyAlignment="0" applyProtection="0"/>
    <xf numFmtId="0" fontId="104" fillId="15" borderId="0" applyNumberFormat="0" applyBorder="0" applyAlignment="0" applyProtection="0"/>
    <xf numFmtId="0" fontId="105" fillId="22" borderId="0" applyNumberFormat="0" applyBorder="0" applyAlignment="0" applyProtection="0"/>
    <xf numFmtId="0" fontId="104" fillId="23" borderId="0" applyNumberFormat="0" applyBorder="0" applyAlignment="0" applyProtection="0"/>
    <xf numFmtId="0" fontId="105" fillId="24" borderId="0" applyNumberFormat="0" applyBorder="0" applyAlignment="0" applyProtection="0"/>
    <xf numFmtId="0" fontId="104" fillId="25" borderId="0" applyNumberFormat="0" applyBorder="0" applyAlignment="0" applyProtection="0"/>
    <xf numFmtId="0" fontId="105" fillId="25" borderId="0" applyNumberFormat="0" applyBorder="0" applyAlignment="0" applyProtection="0"/>
    <xf numFmtId="0" fontId="104" fillId="26" borderId="0" applyNumberFormat="0" applyBorder="0" applyAlignment="0" applyProtection="0"/>
    <xf numFmtId="0" fontId="105" fillId="27" borderId="0" applyNumberFormat="0" applyBorder="0" applyAlignment="0" applyProtection="0"/>
    <xf numFmtId="0" fontId="104" fillId="28" borderId="0" applyNumberFormat="0" applyBorder="0" applyAlignment="0" applyProtection="0"/>
    <xf numFmtId="0" fontId="105" fillId="28" borderId="0" applyNumberFormat="0" applyBorder="0" applyAlignment="0" applyProtection="0"/>
    <xf numFmtId="0" fontId="104" fillId="29" borderId="0" applyNumberFormat="0" applyBorder="0" applyAlignment="0" applyProtection="0"/>
    <xf numFmtId="0" fontId="105" fillId="29" borderId="0" applyNumberFormat="0" applyBorder="0" applyAlignment="0" applyProtection="0"/>
    <xf numFmtId="0" fontId="104" fillId="30" borderId="0" applyNumberFormat="0" applyBorder="0" applyAlignment="0" applyProtection="0"/>
    <xf numFmtId="0" fontId="105" fillId="30" borderId="0" applyNumberFormat="0" applyBorder="0" applyAlignment="0" applyProtection="0"/>
    <xf numFmtId="0" fontId="104" fillId="31" borderId="0" applyNumberFormat="0" applyBorder="0" applyAlignment="0" applyProtection="0"/>
    <xf numFmtId="0" fontId="105" fillId="31" borderId="0" applyNumberFormat="0" applyBorder="0" applyAlignment="0" applyProtection="0"/>
    <xf numFmtId="0" fontId="104" fillId="32" borderId="0" applyNumberFormat="0" applyBorder="0" applyAlignment="0" applyProtection="0"/>
    <xf numFmtId="0" fontId="105" fillId="32" borderId="0" applyNumberFormat="0" applyBorder="0" applyAlignment="0" applyProtection="0"/>
    <xf numFmtId="0" fontId="104" fillId="33" borderId="0" applyNumberFormat="0" applyBorder="0" applyAlignment="0" applyProtection="0"/>
    <xf numFmtId="0" fontId="105" fillId="33" borderId="0" applyNumberFormat="0" applyBorder="0" applyAlignment="0" applyProtection="0"/>
    <xf numFmtId="0" fontId="106" fillId="34" borderId="0" applyNumberFormat="0" applyBorder="0" applyAlignment="0" applyProtection="0"/>
    <xf numFmtId="0" fontId="107" fillId="34" borderId="0" applyNumberFormat="0" applyBorder="0" applyAlignment="0" applyProtection="0"/>
    <xf numFmtId="0" fontId="108" fillId="35" borderId="1" applyNumberFormat="0" applyAlignment="0" applyProtection="0"/>
    <xf numFmtId="0" fontId="109" fillId="35" borderId="1" applyNumberFormat="0" applyAlignment="0" applyProtection="0"/>
    <xf numFmtId="0" fontId="110" fillId="36" borderId="2" applyNumberFormat="0" applyAlignment="0" applyProtection="0"/>
    <xf numFmtId="0" fontId="111" fillId="36"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5" fontId="2" fillId="0" borderId="0" applyFont="0" applyFill="0" applyBorder="0" applyAlignment="0" applyProtection="0"/>
    <xf numFmtId="211" fontId="31" fillId="0" borderId="0" applyFont="0" applyFill="0" applyBorder="0" applyAlignment="0" applyProtection="0"/>
    <xf numFmtId="43" fontId="2" fillId="0" borderId="0" applyFont="0" applyFill="0" applyBorder="0" applyAlignment="0" applyProtection="0"/>
    <xf numFmtId="205"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8" fontId="2" fillId="0" borderId="0" applyFont="0" applyFill="0" applyBorder="0" applyAlignment="0" applyProtection="0"/>
    <xf numFmtId="0" fontId="2"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2" fontId="2" fillId="0" borderId="0" applyFont="0" applyFill="0" applyBorder="0" applyAlignment="0" applyProtection="0"/>
    <xf numFmtId="0" fontId="35" fillId="0" borderId="0" applyNumberFormat="0" applyFill="0" applyBorder="0" applyAlignment="0" applyProtection="0"/>
    <xf numFmtId="0" fontId="114" fillId="37" borderId="0" applyNumberFormat="0" applyBorder="0" applyAlignment="0" applyProtection="0"/>
    <xf numFmtId="0" fontId="115" fillId="37" borderId="0" applyNumberFormat="0" applyBorder="0" applyAlignment="0" applyProtection="0"/>
    <xf numFmtId="0" fontId="23" fillId="0" borderId="3" applyNumberFormat="0" applyAlignment="0" applyProtection="0"/>
    <xf numFmtId="0" fontId="23" fillId="0" borderId="4">
      <alignment horizontal="left" vertical="center"/>
      <protection/>
    </xf>
    <xf numFmtId="0" fontId="116" fillId="0" borderId="5" applyNumberFormat="0" applyFill="0" applyAlignment="0" applyProtection="0"/>
    <xf numFmtId="0" fontId="117" fillId="0" borderId="5" applyNumberFormat="0" applyFill="0" applyAlignment="0" applyProtection="0"/>
    <xf numFmtId="0" fontId="118" fillId="0" borderId="6" applyNumberFormat="0" applyFill="0" applyAlignment="0" applyProtection="0"/>
    <xf numFmtId="0" fontId="119" fillId="0" borderId="6" applyNumberFormat="0" applyFill="0" applyAlignment="0" applyProtection="0"/>
    <xf numFmtId="0" fontId="120" fillId="0" borderId="7" applyNumberFormat="0" applyFill="0" applyAlignment="0" applyProtection="0"/>
    <xf numFmtId="0" fontId="121" fillId="0" borderId="7" applyNumberFormat="0" applyFill="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34" fillId="0" borderId="0" applyNumberFormat="0" applyFill="0" applyBorder="0" applyAlignment="0" applyProtection="0"/>
    <xf numFmtId="0" fontId="122" fillId="38" borderId="1" applyNumberFormat="0" applyAlignment="0" applyProtection="0"/>
    <xf numFmtId="0" fontId="123" fillId="38" borderId="1" applyNumberFormat="0" applyAlignment="0" applyProtection="0"/>
    <xf numFmtId="0" fontId="124" fillId="0" borderId="8" applyNumberFormat="0" applyFill="0" applyAlignment="0" applyProtection="0"/>
    <xf numFmtId="0" fontId="125" fillId="0" borderId="8" applyNumberFormat="0" applyFill="0" applyAlignment="0" applyProtection="0"/>
    <xf numFmtId="0" fontId="126" fillId="39" borderId="0" applyNumberFormat="0" applyBorder="0" applyAlignment="0" applyProtection="0"/>
    <xf numFmtId="0" fontId="127" fillId="39" borderId="0" applyNumberFormat="0" applyBorder="0" applyAlignment="0" applyProtection="0"/>
    <xf numFmtId="0" fontId="2" fillId="0" borderId="0">
      <alignment/>
      <protection/>
    </xf>
    <xf numFmtId="0" fontId="44"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44"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33" fillId="0" borderId="0">
      <alignment/>
      <protection/>
    </xf>
    <xf numFmtId="0" fontId="0" fillId="0" borderId="0">
      <alignment/>
      <protection/>
    </xf>
    <xf numFmtId="0" fontId="0" fillId="0" borderId="0">
      <alignment/>
      <protection/>
    </xf>
    <xf numFmtId="0" fontId="33" fillId="0" borderId="0">
      <alignment/>
      <protection/>
    </xf>
    <xf numFmtId="0" fontId="103" fillId="0" borderId="0">
      <alignment/>
      <protection/>
    </xf>
    <xf numFmtId="0" fontId="0" fillId="0" borderId="0">
      <alignment/>
      <protection/>
    </xf>
    <xf numFmtId="0" fontId="0" fillId="0" borderId="0">
      <alignment/>
      <protection/>
    </xf>
    <xf numFmtId="0" fontId="31" fillId="0" borderId="0">
      <alignment/>
      <protection/>
    </xf>
    <xf numFmtId="0" fontId="103" fillId="0" borderId="0">
      <alignment/>
      <protection/>
    </xf>
    <xf numFmtId="0" fontId="103"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1" fillId="0" borderId="0">
      <alignment/>
      <protection/>
    </xf>
    <xf numFmtId="0" fontId="1" fillId="0" borderId="0">
      <alignment/>
      <protection/>
    </xf>
    <xf numFmtId="0" fontId="31" fillId="0" borderId="0">
      <alignment/>
      <protection/>
    </xf>
    <xf numFmtId="0" fontId="31" fillId="0" borderId="0">
      <alignment/>
      <protection/>
    </xf>
    <xf numFmtId="0" fontId="10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 fillId="0" borderId="0">
      <alignment/>
      <protection/>
    </xf>
    <xf numFmtId="0" fontId="2"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6"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6" fillId="0" borderId="0">
      <alignment/>
      <protection/>
    </xf>
    <xf numFmtId="0" fontId="2" fillId="0" borderId="0">
      <alignment/>
      <protection/>
    </xf>
    <xf numFmtId="0" fontId="2"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3" fillId="0" borderId="0">
      <alignment/>
      <protection/>
    </xf>
    <xf numFmtId="0" fontId="2" fillId="0" borderId="0">
      <alignment/>
      <protection/>
    </xf>
    <xf numFmtId="0" fontId="2"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25" fillId="0" borderId="0">
      <alignment/>
      <protection/>
    </xf>
    <xf numFmtId="0" fontId="33" fillId="0" borderId="0">
      <alignment/>
      <protection/>
    </xf>
    <xf numFmtId="0" fontId="103" fillId="0" borderId="0">
      <alignment/>
      <protection/>
    </xf>
    <xf numFmtId="0" fontId="103" fillId="0" borderId="0">
      <alignment/>
      <protection/>
    </xf>
    <xf numFmtId="0" fontId="103" fillId="0" borderId="0">
      <alignment/>
      <protection/>
    </xf>
    <xf numFmtId="0" fontId="31"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2" fillId="0" borderId="0">
      <alignment/>
      <protection/>
    </xf>
    <xf numFmtId="0" fontId="31" fillId="0" borderId="0">
      <alignment/>
      <protection/>
    </xf>
    <xf numFmtId="0" fontId="128" fillId="0" borderId="0">
      <alignment/>
      <protection/>
    </xf>
    <xf numFmtId="0" fontId="128" fillId="0" borderId="0">
      <alignment/>
      <protection/>
    </xf>
    <xf numFmtId="0" fontId="128" fillId="0" borderId="0">
      <alignment/>
      <protection/>
    </xf>
    <xf numFmtId="0" fontId="31"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0"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2"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1" fillId="0" borderId="0">
      <alignment/>
      <protection/>
    </xf>
    <xf numFmtId="0" fontId="1" fillId="0" borderId="0">
      <alignment/>
      <protection/>
    </xf>
    <xf numFmtId="0" fontId="0" fillId="0" borderId="0">
      <alignment/>
      <protection/>
    </xf>
    <xf numFmtId="0" fontId="0" fillId="0" borderId="0">
      <alignment/>
      <protection/>
    </xf>
    <xf numFmtId="0" fontId="103" fillId="0" borderId="0">
      <alignment/>
      <protection/>
    </xf>
    <xf numFmtId="0" fontId="10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103" fillId="0" borderId="0">
      <alignment/>
      <protection/>
    </xf>
    <xf numFmtId="0" fontId="31"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2" fillId="0" borderId="0">
      <alignment/>
      <protection/>
    </xf>
    <xf numFmtId="0" fontId="31" fillId="0" borderId="0">
      <alignment/>
      <protection/>
    </xf>
    <xf numFmtId="0" fontId="15" fillId="0" borderId="0">
      <alignment/>
      <protection/>
    </xf>
    <xf numFmtId="0" fontId="1" fillId="40" borderId="9" applyNumberFormat="0" applyFont="0" applyAlignment="0" applyProtection="0"/>
    <xf numFmtId="0" fontId="31" fillId="40" borderId="9" applyNumberFormat="0" applyFont="0" applyAlignment="0" applyProtection="0"/>
    <xf numFmtId="0" fontId="129" fillId="35" borderId="10" applyNumberFormat="0" applyAlignment="0" applyProtection="0"/>
    <xf numFmtId="0" fontId="130" fillId="35" borderId="10"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0" borderId="11" applyNumberFormat="0" applyFill="0" applyAlignment="0" applyProtection="0"/>
    <xf numFmtId="0" fontId="134" fillId="0" borderId="11" applyNumberFormat="0" applyFill="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10" fontId="2" fillId="0" borderId="0" applyFont="0" applyFill="0" applyBorder="0" applyAlignment="0" applyProtection="0"/>
    <xf numFmtId="0" fontId="28" fillId="0" borderId="0">
      <alignment/>
      <protection/>
    </xf>
    <xf numFmtId="177" fontId="2" fillId="0" borderId="0" applyFont="0" applyFill="0" applyBorder="0" applyAlignment="0" applyProtection="0"/>
    <xf numFmtId="176" fontId="2" fillId="0" borderId="0" applyFont="0" applyFill="0" applyBorder="0" applyAlignment="0" applyProtection="0"/>
    <xf numFmtId="180" fontId="29" fillId="0" borderId="0" applyFont="0" applyFill="0" applyBorder="0" applyAlignment="0" applyProtection="0"/>
    <xf numFmtId="181" fontId="29" fillId="0" borderId="0" applyFont="0" applyFill="0" applyBorder="0" applyAlignment="0" applyProtection="0"/>
    <xf numFmtId="0" fontId="30" fillId="0" borderId="0">
      <alignment/>
      <protection/>
    </xf>
  </cellStyleXfs>
  <cellXfs count="859">
    <xf numFmtId="0" fontId="0" fillId="0" borderId="0" xfId="0" applyAlignment="1">
      <alignment/>
    </xf>
    <xf numFmtId="0" fontId="4" fillId="0" borderId="0" xfId="174" applyFont="1">
      <alignment/>
      <protection/>
    </xf>
    <xf numFmtId="0" fontId="5" fillId="0" borderId="0" xfId="174" applyFont="1">
      <alignment/>
      <protection/>
    </xf>
    <xf numFmtId="49" fontId="6" fillId="0" borderId="12" xfId="174" applyNumberFormat="1" applyFont="1" applyBorder="1" applyAlignment="1">
      <alignment horizontal="center" vertical="center"/>
      <protection/>
    </xf>
    <xf numFmtId="4" fontId="6" fillId="0" borderId="12" xfId="174" applyNumberFormat="1" applyFont="1" applyBorder="1" applyAlignment="1">
      <alignment horizontal="left" vertical="center"/>
      <protection/>
    </xf>
    <xf numFmtId="4" fontId="6" fillId="0" borderId="12" xfId="174" applyNumberFormat="1" applyFont="1" applyBorder="1" applyAlignment="1">
      <alignment horizontal="center" vertical="center"/>
      <protection/>
    </xf>
    <xf numFmtId="4" fontId="6" fillId="0" borderId="12" xfId="174" applyNumberFormat="1" applyFont="1" applyBorder="1" applyAlignment="1">
      <alignment horizontal="center" vertical="center" wrapText="1"/>
      <protection/>
    </xf>
    <xf numFmtId="0" fontId="6" fillId="0" borderId="0" xfId="174" applyFont="1" applyAlignment="1">
      <alignment horizontal="center" vertical="center"/>
      <protection/>
    </xf>
    <xf numFmtId="3" fontId="7" fillId="0" borderId="12" xfId="174" applyNumberFormat="1" applyFont="1" applyBorder="1" applyAlignment="1">
      <alignment horizontal="center" vertical="center"/>
      <protection/>
    </xf>
    <xf numFmtId="0" fontId="7" fillId="0" borderId="0" xfId="174" applyFont="1" applyAlignment="1">
      <alignment horizontal="center"/>
      <protection/>
    </xf>
    <xf numFmtId="49" fontId="7" fillId="0" borderId="12" xfId="174" applyNumberFormat="1" applyFont="1" applyBorder="1" applyAlignment="1" quotePrefix="1">
      <alignment horizontal="center" vertical="center"/>
      <protection/>
    </xf>
    <xf numFmtId="4" fontId="7" fillId="0" borderId="12" xfId="174" applyNumberFormat="1" applyFont="1" applyBorder="1" applyAlignment="1" quotePrefix="1">
      <alignment horizontal="center" vertical="center"/>
      <protection/>
    </xf>
    <xf numFmtId="4" fontId="7" fillId="0" borderId="12" xfId="174" applyNumberFormat="1" applyFont="1" applyFill="1" applyBorder="1" applyAlignment="1">
      <alignment horizontal="center" vertical="center" wrapText="1"/>
      <protection/>
    </xf>
    <xf numFmtId="49" fontId="6" fillId="0" borderId="12" xfId="174" applyNumberFormat="1" applyFont="1" applyBorder="1" applyAlignment="1" quotePrefix="1">
      <alignment horizontal="center" vertical="center"/>
      <protection/>
    </xf>
    <xf numFmtId="4" fontId="6" fillId="0" borderId="12" xfId="174" applyNumberFormat="1" applyFont="1" applyBorder="1" applyAlignment="1" quotePrefix="1">
      <alignment horizontal="center" vertical="center"/>
      <protection/>
    </xf>
    <xf numFmtId="0" fontId="6" fillId="0" borderId="0" xfId="174" applyFont="1" applyAlignment="1">
      <alignment horizontal="center"/>
      <protection/>
    </xf>
    <xf numFmtId="0" fontId="6" fillId="0" borderId="0" xfId="174" applyFont="1">
      <alignment/>
      <protection/>
    </xf>
    <xf numFmtId="49" fontId="7" fillId="0" borderId="13" xfId="174" applyNumberFormat="1" applyFont="1" applyBorder="1" applyAlignment="1">
      <alignment horizontal="center" vertical="center"/>
      <protection/>
    </xf>
    <xf numFmtId="4" fontId="7" fillId="0" borderId="13" xfId="174" applyNumberFormat="1" applyFont="1" applyBorder="1" applyAlignment="1">
      <alignment horizontal="left" vertical="center"/>
      <protection/>
    </xf>
    <xf numFmtId="4" fontId="7" fillId="0" borderId="13" xfId="174" applyNumberFormat="1" applyFont="1" applyBorder="1" applyAlignment="1">
      <alignment horizontal="center" vertical="center"/>
      <protection/>
    </xf>
    <xf numFmtId="0" fontId="7" fillId="0" borderId="0" xfId="174" applyFont="1">
      <alignment/>
      <protection/>
    </xf>
    <xf numFmtId="49" fontId="8" fillId="0" borderId="13" xfId="174" applyNumberFormat="1" applyFont="1" applyBorder="1" applyAlignment="1">
      <alignment horizontal="center" vertical="center"/>
      <protection/>
    </xf>
    <xf numFmtId="4" fontId="8" fillId="0" borderId="13" xfId="174" applyNumberFormat="1" applyFont="1" applyBorder="1" applyAlignment="1" quotePrefix="1">
      <alignment horizontal="left" vertical="center"/>
      <protection/>
    </xf>
    <xf numFmtId="4" fontId="8" fillId="0" borderId="13" xfId="174" applyNumberFormat="1" applyFont="1" applyBorder="1" applyAlignment="1">
      <alignment horizontal="center" vertical="center"/>
      <protection/>
    </xf>
    <xf numFmtId="0" fontId="8" fillId="0" borderId="0" xfId="174" applyFont="1">
      <alignment/>
      <protection/>
    </xf>
    <xf numFmtId="0" fontId="7" fillId="0" borderId="13" xfId="174" applyFont="1" applyBorder="1" applyAlignment="1">
      <alignment vertical="center"/>
      <protection/>
    </xf>
    <xf numFmtId="4" fontId="7" fillId="0" borderId="13" xfId="174" applyNumberFormat="1" applyFont="1" applyFill="1" applyBorder="1" applyAlignment="1">
      <alignment vertical="center"/>
      <protection/>
    </xf>
    <xf numFmtId="4" fontId="7" fillId="0" borderId="13" xfId="174" applyNumberFormat="1" applyFont="1" applyFill="1" applyBorder="1" applyAlignment="1">
      <alignment horizontal="center" vertical="center"/>
      <protection/>
    </xf>
    <xf numFmtId="0" fontId="7" fillId="0" borderId="13" xfId="174" applyFont="1" applyBorder="1" applyAlignment="1">
      <alignment horizontal="left" vertical="center"/>
      <protection/>
    </xf>
    <xf numFmtId="49" fontId="6" fillId="0" borderId="14" xfId="174" applyNumberFormat="1" applyFont="1" applyBorder="1" applyAlignment="1">
      <alignment horizontal="center" vertical="center"/>
      <protection/>
    </xf>
    <xf numFmtId="0" fontId="7" fillId="0" borderId="0" xfId="174" applyFont="1" applyAlignment="1">
      <alignment vertical="center"/>
      <protection/>
    </xf>
    <xf numFmtId="49" fontId="7" fillId="0" borderId="0" xfId="174" applyNumberFormat="1" applyFont="1" applyAlignment="1">
      <alignment horizontal="center" vertical="center"/>
      <protection/>
    </xf>
    <xf numFmtId="0" fontId="7" fillId="0" borderId="0" xfId="174" applyFont="1" applyAlignment="1">
      <alignment horizontal="center" vertical="center"/>
      <protection/>
    </xf>
    <xf numFmtId="0" fontId="4" fillId="0" borderId="0" xfId="174" applyFont="1" applyBorder="1">
      <alignment/>
      <protection/>
    </xf>
    <xf numFmtId="0" fontId="5" fillId="0" borderId="0" xfId="174" applyFont="1" applyBorder="1">
      <alignment/>
      <protection/>
    </xf>
    <xf numFmtId="0" fontId="2" fillId="0" borderId="0" xfId="174">
      <alignment/>
      <protection/>
    </xf>
    <xf numFmtId="4" fontId="7" fillId="0" borderId="15" xfId="174" applyNumberFormat="1" applyFont="1" applyBorder="1" applyAlignment="1">
      <alignment horizontal="center" vertical="center" wrapText="1"/>
      <protection/>
    </xf>
    <xf numFmtId="43" fontId="6" fillId="0" borderId="13" xfId="174" applyNumberFormat="1" applyFont="1" applyBorder="1" applyAlignment="1">
      <alignment horizontal="right" vertical="center"/>
      <protection/>
    </xf>
    <xf numFmtId="43" fontId="6" fillId="0" borderId="12" xfId="174" applyNumberFormat="1" applyFont="1" applyBorder="1" applyAlignment="1">
      <alignment horizontal="right" vertical="center"/>
      <protection/>
    </xf>
    <xf numFmtId="43" fontId="7" fillId="0" borderId="13" xfId="174" applyNumberFormat="1" applyFont="1" applyBorder="1" applyAlignment="1">
      <alignment horizontal="right" vertical="center"/>
      <protection/>
    </xf>
    <xf numFmtId="43" fontId="8" fillId="0" borderId="13" xfId="174" applyNumberFormat="1" applyFont="1" applyBorder="1" applyAlignment="1">
      <alignment horizontal="right" vertical="center"/>
      <protection/>
    </xf>
    <xf numFmtId="0" fontId="4" fillId="0" borderId="0" xfId="174" applyFont="1" applyAlignment="1">
      <alignment horizontal="center"/>
      <protection/>
    </xf>
    <xf numFmtId="4" fontId="7" fillId="0" borderId="12" xfId="174" applyNumberFormat="1" applyFont="1" applyFill="1" applyBorder="1" applyAlignment="1" quotePrefix="1">
      <alignment horizontal="center" vertical="center" wrapText="1"/>
      <protection/>
    </xf>
    <xf numFmtId="0" fontId="10" fillId="0" borderId="0" xfId="174" applyFont="1">
      <alignment/>
      <protection/>
    </xf>
    <xf numFmtId="49" fontId="7" fillId="0" borderId="14" xfId="174" applyNumberFormat="1" applyFont="1" applyBorder="1" applyAlignment="1">
      <alignment horizontal="center" vertical="center"/>
      <protection/>
    </xf>
    <xf numFmtId="4" fontId="7" fillId="0" borderId="14" xfId="174" applyNumberFormat="1" applyFont="1" applyBorder="1" applyAlignment="1">
      <alignment horizontal="left" vertical="center"/>
      <protection/>
    </xf>
    <xf numFmtId="4" fontId="7" fillId="0" borderId="14" xfId="174" applyNumberFormat="1" applyFont="1" applyBorder="1" applyAlignment="1">
      <alignment horizontal="center" vertical="center"/>
      <protection/>
    </xf>
    <xf numFmtId="49" fontId="7" fillId="0" borderId="16" xfId="174" applyNumberFormat="1" applyFont="1" applyBorder="1" applyAlignment="1">
      <alignment horizontal="center" vertical="center"/>
      <protection/>
    </xf>
    <xf numFmtId="4" fontId="7" fillId="0" borderId="16" xfId="174" applyNumberFormat="1" applyFont="1" applyBorder="1" applyAlignment="1">
      <alignment horizontal="center" vertical="center"/>
      <protection/>
    </xf>
    <xf numFmtId="43" fontId="7" fillId="0" borderId="16" xfId="174" applyNumberFormat="1" applyFont="1" applyBorder="1" applyAlignment="1">
      <alignment horizontal="right" vertical="center"/>
      <protection/>
    </xf>
    <xf numFmtId="49" fontId="4" fillId="0" borderId="0" xfId="174" applyNumberFormat="1" applyFont="1" applyBorder="1" applyAlignment="1">
      <alignment horizontal="center" vertical="center"/>
      <protection/>
    </xf>
    <xf numFmtId="0" fontId="4" fillId="0" borderId="0" xfId="174" applyFont="1" applyBorder="1" applyAlignment="1">
      <alignment horizontal="center" vertical="center"/>
      <protection/>
    </xf>
    <xf numFmtId="4" fontId="4" fillId="0" borderId="0" xfId="174" applyNumberFormat="1" applyFont="1" applyBorder="1" applyAlignment="1">
      <alignment horizontal="center" vertical="center"/>
      <protection/>
    </xf>
    <xf numFmtId="4" fontId="7" fillId="0" borderId="12" xfId="174" applyNumberFormat="1" applyFont="1" applyBorder="1" applyAlignment="1">
      <alignment horizontal="center" vertical="center" wrapText="1"/>
      <protection/>
    </xf>
    <xf numFmtId="0" fontId="7" fillId="0" borderId="12" xfId="174" applyFont="1" applyBorder="1" applyAlignment="1" quotePrefix="1">
      <alignment horizontal="center" vertical="center"/>
      <protection/>
    </xf>
    <xf numFmtId="49" fontId="7" fillId="0" borderId="12" xfId="174" applyNumberFormat="1" applyFont="1" applyFill="1" applyBorder="1" applyAlignment="1">
      <alignment horizontal="center" vertical="center" wrapText="1"/>
      <protection/>
    </xf>
    <xf numFmtId="0" fontId="6" fillId="0" borderId="12" xfId="174" applyFont="1" applyBorder="1" applyAlignment="1">
      <alignment horizontal="left" vertical="center" wrapText="1"/>
      <protection/>
    </xf>
    <xf numFmtId="0" fontId="6" fillId="0" borderId="12" xfId="174" applyFont="1" applyBorder="1" applyAlignment="1">
      <alignment horizontal="center" vertical="center"/>
      <protection/>
    </xf>
    <xf numFmtId="4" fontId="7" fillId="0" borderId="0" xfId="174" applyNumberFormat="1" applyFont="1" applyAlignment="1">
      <alignment vertical="center"/>
      <protection/>
    </xf>
    <xf numFmtId="0" fontId="8" fillId="0" borderId="14" xfId="174" applyFont="1" applyBorder="1" applyAlignment="1">
      <alignment horizontal="left" vertical="center"/>
      <protection/>
    </xf>
    <xf numFmtId="0" fontId="6" fillId="0" borderId="14" xfId="174" applyFont="1" applyBorder="1" applyAlignment="1">
      <alignment horizontal="center" vertical="center"/>
      <protection/>
    </xf>
    <xf numFmtId="43" fontId="6" fillId="0" borderId="14" xfId="174" applyNumberFormat="1" applyFont="1" applyBorder="1" applyAlignment="1">
      <alignment horizontal="right" vertical="center"/>
      <protection/>
    </xf>
    <xf numFmtId="0" fontId="7" fillId="0" borderId="13" xfId="174" applyFont="1" applyBorder="1" applyAlignment="1">
      <alignment horizontal="center" vertical="center"/>
      <protection/>
    </xf>
    <xf numFmtId="0" fontId="8" fillId="0" borderId="13" xfId="174" applyFont="1" applyBorder="1" applyAlignment="1">
      <alignment horizontal="center" vertical="center"/>
      <protection/>
    </xf>
    <xf numFmtId="43" fontId="7" fillId="0" borderId="0" xfId="174" applyNumberFormat="1" applyFont="1" applyAlignment="1">
      <alignment vertical="center"/>
      <protection/>
    </xf>
    <xf numFmtId="49" fontId="6" fillId="0" borderId="12" xfId="174" applyNumberFormat="1" applyFont="1" applyFill="1" applyBorder="1" applyAlignment="1">
      <alignment horizontal="center" vertical="center"/>
      <protection/>
    </xf>
    <xf numFmtId="0" fontId="6" fillId="0" borderId="0" xfId="174" applyFont="1" applyAlignment="1">
      <alignment vertical="center"/>
      <protection/>
    </xf>
    <xf numFmtId="43" fontId="6" fillId="0" borderId="0" xfId="174" applyNumberFormat="1" applyFont="1" applyAlignment="1">
      <alignment vertical="center"/>
      <protection/>
    </xf>
    <xf numFmtId="49" fontId="4" fillId="0" borderId="0" xfId="174" applyNumberFormat="1" applyFont="1" applyAlignment="1">
      <alignment horizontal="center" vertical="center"/>
      <protection/>
    </xf>
    <xf numFmtId="0" fontId="4" fillId="0" borderId="0" xfId="174" applyFont="1" applyAlignment="1">
      <alignment vertical="center"/>
      <protection/>
    </xf>
    <xf numFmtId="0" fontId="4" fillId="0" borderId="0" xfId="174" applyFont="1" applyAlignment="1">
      <alignment horizontal="center" vertical="center"/>
      <protection/>
    </xf>
    <xf numFmtId="4" fontId="4" fillId="0" borderId="0" xfId="174" applyNumberFormat="1" applyFont="1" applyAlignment="1">
      <alignment vertical="center"/>
      <protection/>
    </xf>
    <xf numFmtId="0" fontId="9" fillId="0" borderId="17" xfId="174" applyFont="1" applyBorder="1" applyAlignment="1">
      <alignment vertical="center"/>
      <protection/>
    </xf>
    <xf numFmtId="0" fontId="9" fillId="0" borderId="0" xfId="174" applyFont="1">
      <alignment/>
      <protection/>
    </xf>
    <xf numFmtId="0" fontId="7" fillId="0" borderId="16" xfId="174" applyFont="1" applyBorder="1" applyAlignment="1">
      <alignment vertical="center"/>
      <protection/>
    </xf>
    <xf numFmtId="0" fontId="13" fillId="0" borderId="0" xfId="174" applyFont="1">
      <alignment/>
      <protection/>
    </xf>
    <xf numFmtId="0" fontId="2" fillId="0" borderId="0" xfId="174" applyFont="1">
      <alignment/>
      <protection/>
    </xf>
    <xf numFmtId="0" fontId="7" fillId="0" borderId="0" xfId="500" applyFont="1" applyFill="1" applyAlignment="1">
      <alignment vertical="center"/>
      <protection/>
    </xf>
    <xf numFmtId="43" fontId="6" fillId="0" borderId="0" xfId="500" applyNumberFormat="1" applyFont="1" applyFill="1" applyAlignment="1">
      <alignment horizontal="center" vertical="center"/>
      <protection/>
    </xf>
    <xf numFmtId="43" fontId="16" fillId="0" borderId="0" xfId="500" applyNumberFormat="1" applyFont="1" applyFill="1" applyAlignment="1">
      <alignment horizontal="center" vertical="center"/>
      <protection/>
    </xf>
    <xf numFmtId="43" fontId="7" fillId="0" borderId="0" xfId="500" applyNumberFormat="1" applyFont="1" applyFill="1" applyAlignment="1">
      <alignment vertical="center"/>
      <protection/>
    </xf>
    <xf numFmtId="0" fontId="12" fillId="0" borderId="0" xfId="500" applyFont="1" applyFill="1" applyAlignment="1">
      <alignment vertical="center"/>
      <protection/>
    </xf>
    <xf numFmtId="0" fontId="6" fillId="0" borderId="0" xfId="500" applyFont="1" applyFill="1" applyAlignment="1">
      <alignment vertical="center"/>
      <protection/>
    </xf>
    <xf numFmtId="43" fontId="6" fillId="0" borderId="17" xfId="500" applyNumberFormat="1" applyFont="1" applyFill="1" applyBorder="1" applyAlignment="1">
      <alignment vertical="center"/>
      <protection/>
    </xf>
    <xf numFmtId="43" fontId="6" fillId="0" borderId="0" xfId="500" applyNumberFormat="1" applyFont="1" applyFill="1" applyAlignment="1">
      <alignment vertical="center"/>
      <protection/>
    </xf>
    <xf numFmtId="43" fontId="16" fillId="0" borderId="17" xfId="500" applyNumberFormat="1" applyFont="1" applyFill="1" applyBorder="1" applyAlignment="1">
      <alignment vertical="center"/>
      <protection/>
    </xf>
    <xf numFmtId="43" fontId="8" fillId="0" borderId="17" xfId="500" applyNumberFormat="1" applyFont="1" applyFill="1" applyBorder="1" applyAlignment="1">
      <alignment vertical="center"/>
      <protection/>
    </xf>
    <xf numFmtId="43" fontId="7" fillId="0" borderId="0" xfId="174" applyNumberFormat="1" applyFont="1">
      <alignment/>
      <protection/>
    </xf>
    <xf numFmtId="0" fontId="19" fillId="0" borderId="0" xfId="500" applyFont="1" applyFill="1" applyAlignment="1">
      <alignment vertical="center"/>
      <protection/>
    </xf>
    <xf numFmtId="43" fontId="19" fillId="0" borderId="0" xfId="500" applyNumberFormat="1" applyFont="1" applyFill="1" applyAlignment="1">
      <alignment vertical="center"/>
      <protection/>
    </xf>
    <xf numFmtId="172" fontId="7" fillId="0" borderId="0" xfId="500" applyNumberFormat="1" applyFont="1" applyFill="1" applyAlignment="1">
      <alignment vertical="center"/>
      <protection/>
    </xf>
    <xf numFmtId="43" fontId="20" fillId="0" borderId="0" xfId="500" applyNumberFormat="1" applyFont="1" applyFill="1" applyAlignment="1">
      <alignment vertical="center"/>
      <protection/>
    </xf>
    <xf numFmtId="43" fontId="8" fillId="0" borderId="0" xfId="500" applyNumberFormat="1" applyFont="1" applyFill="1" applyAlignment="1">
      <alignment vertical="center"/>
      <protection/>
    </xf>
    <xf numFmtId="4" fontId="8" fillId="0" borderId="13" xfId="174" applyNumberFormat="1" applyFont="1" applyBorder="1" applyAlignment="1">
      <alignment horizontal="left" vertical="center"/>
      <protection/>
    </xf>
    <xf numFmtId="3" fontId="7" fillId="0" borderId="12" xfId="174" applyNumberFormat="1" applyFont="1" applyBorder="1" applyAlignment="1">
      <alignment horizontal="center" vertical="center" wrapText="1"/>
      <protection/>
    </xf>
    <xf numFmtId="49" fontId="7" fillId="0" borderId="18" xfId="174" applyNumberFormat="1" applyFont="1" applyFill="1" applyBorder="1" applyAlignment="1">
      <alignment horizontal="center" vertical="center" wrapText="1"/>
      <protection/>
    </xf>
    <xf numFmtId="49" fontId="6" fillId="0" borderId="14" xfId="174" applyNumberFormat="1" applyFont="1" applyFill="1" applyBorder="1" applyAlignment="1">
      <alignment horizontal="center" vertical="center"/>
      <protection/>
    </xf>
    <xf numFmtId="0" fontId="8" fillId="0" borderId="14" xfId="174" applyFont="1" applyBorder="1" applyAlignment="1">
      <alignment horizontal="left" vertical="center" wrapText="1"/>
      <protection/>
    </xf>
    <xf numFmtId="43" fontId="7" fillId="0" borderId="19" xfId="174" applyNumberFormat="1" applyFont="1" applyBorder="1" applyAlignment="1">
      <alignment horizontal="right" vertical="center"/>
      <protection/>
    </xf>
    <xf numFmtId="0" fontId="24" fillId="0" borderId="0" xfId="174" applyFont="1" applyFill="1" applyAlignment="1">
      <alignment vertical="center"/>
      <protection/>
    </xf>
    <xf numFmtId="0" fontId="14" fillId="0" borderId="0" xfId="500" applyFont="1" applyFill="1" applyAlignment="1">
      <alignment vertical="center"/>
      <protection/>
    </xf>
    <xf numFmtId="0" fontId="24" fillId="0" borderId="0" xfId="500" applyFont="1" applyFill="1" applyAlignment="1">
      <alignment horizontal="left" vertical="center"/>
      <protection/>
    </xf>
    <xf numFmtId="43" fontId="24" fillId="0" borderId="0" xfId="500" applyNumberFormat="1" applyFont="1" applyFill="1" applyAlignment="1">
      <alignment horizontal="center" vertical="center"/>
      <protection/>
    </xf>
    <xf numFmtId="43" fontId="7" fillId="0" borderId="13" xfId="174" applyNumberFormat="1" applyFont="1" applyFill="1" applyBorder="1" applyAlignment="1">
      <alignment horizontal="right" vertical="center"/>
      <protection/>
    </xf>
    <xf numFmtId="43" fontId="7" fillId="0" borderId="12" xfId="174" applyNumberFormat="1" applyFont="1" applyFill="1" applyBorder="1" applyAlignment="1">
      <alignment horizontal="right" vertical="center"/>
      <protection/>
    </xf>
    <xf numFmtId="43" fontId="8" fillId="0" borderId="13" xfId="174" applyNumberFormat="1" applyFont="1" applyFill="1" applyBorder="1" applyAlignment="1">
      <alignment horizontal="right" vertical="center"/>
      <protection/>
    </xf>
    <xf numFmtId="43" fontId="6" fillId="0" borderId="12" xfId="174" applyNumberFormat="1" applyFont="1" applyFill="1" applyBorder="1" applyAlignment="1">
      <alignment horizontal="right" vertical="center"/>
      <protection/>
    </xf>
    <xf numFmtId="43" fontId="6" fillId="0" borderId="12" xfId="174" applyNumberFormat="1" applyFont="1" applyFill="1" applyBorder="1" applyAlignment="1">
      <alignment horizontal="right" vertical="center"/>
      <protection/>
    </xf>
    <xf numFmtId="43" fontId="2" fillId="0" borderId="0" xfId="174" applyNumberFormat="1">
      <alignment/>
      <protection/>
    </xf>
    <xf numFmtId="4" fontId="7" fillId="0" borderId="13" xfId="174" applyNumberFormat="1" applyFont="1" applyFill="1" applyBorder="1" applyAlignment="1">
      <alignment horizontal="right" vertical="center"/>
      <protection/>
    </xf>
    <xf numFmtId="43" fontId="7" fillId="0" borderId="16" xfId="174" applyNumberFormat="1" applyFont="1" applyFill="1" applyBorder="1" applyAlignment="1">
      <alignment horizontal="right" vertical="center"/>
      <protection/>
    </xf>
    <xf numFmtId="0" fontId="7" fillId="0" borderId="0" xfId="174" applyFont="1" applyFill="1" applyAlignment="1">
      <alignment horizontal="center" vertical="center"/>
      <protection/>
    </xf>
    <xf numFmtId="0" fontId="32" fillId="0" borderId="20" xfId="0" applyFont="1" applyBorder="1" applyAlignment="1">
      <alignment vertical="center" wrapText="1"/>
    </xf>
    <xf numFmtId="0" fontId="32" fillId="0" borderId="20" xfId="0" applyFont="1" applyBorder="1" applyAlignment="1">
      <alignment horizontal="center" vertical="center" wrapText="1"/>
    </xf>
    <xf numFmtId="0" fontId="32" fillId="0" borderId="21" xfId="0" applyFont="1" applyBorder="1" applyAlignment="1">
      <alignment vertical="center" wrapText="1"/>
    </xf>
    <xf numFmtId="0" fontId="32" fillId="0" borderId="21" xfId="0" applyFont="1" applyBorder="1" applyAlignment="1">
      <alignment horizontal="center" vertical="center" wrapText="1"/>
    </xf>
    <xf numFmtId="43" fontId="7" fillId="0" borderId="14" xfId="174" applyNumberFormat="1" applyFont="1" applyFill="1" applyBorder="1" applyAlignment="1">
      <alignment horizontal="right" vertical="center"/>
      <protection/>
    </xf>
    <xf numFmtId="4" fontId="6" fillId="0" borderId="12" xfId="174" applyNumberFormat="1" applyFont="1" applyFill="1" applyBorder="1" applyAlignment="1">
      <alignment horizontal="center" vertical="center"/>
      <protection/>
    </xf>
    <xf numFmtId="3" fontId="7" fillId="0" borderId="12" xfId="174" applyNumberFormat="1" applyFont="1" applyFill="1" applyBorder="1" applyAlignment="1">
      <alignment horizontal="center" vertical="center" wrapText="1"/>
      <protection/>
    </xf>
    <xf numFmtId="4" fontId="6" fillId="0" borderId="12" xfId="174" applyNumberFormat="1" applyFont="1" applyFill="1" applyBorder="1" applyAlignment="1">
      <alignment horizontal="left" vertical="center"/>
      <protection/>
    </xf>
    <xf numFmtId="49" fontId="7" fillId="0" borderId="12" xfId="174" applyNumberFormat="1" applyFont="1" applyFill="1" applyBorder="1" applyAlignment="1" quotePrefix="1">
      <alignment horizontal="center" vertical="center"/>
      <protection/>
    </xf>
    <xf numFmtId="4" fontId="7" fillId="0" borderId="12" xfId="174" applyNumberFormat="1" applyFont="1" applyFill="1" applyBorder="1" applyAlignment="1" quotePrefix="1">
      <alignment horizontal="center" vertical="center"/>
      <protection/>
    </xf>
    <xf numFmtId="49" fontId="7" fillId="0" borderId="13" xfId="174" applyNumberFormat="1" applyFont="1" applyFill="1" applyBorder="1" applyAlignment="1">
      <alignment horizontal="center" vertical="center"/>
      <protection/>
    </xf>
    <xf numFmtId="4" fontId="7" fillId="0" borderId="13" xfId="174" applyNumberFormat="1" applyFont="1" applyFill="1" applyBorder="1" applyAlignment="1">
      <alignment horizontal="left" vertical="center"/>
      <protection/>
    </xf>
    <xf numFmtId="49" fontId="8" fillId="0" borderId="13" xfId="174" applyNumberFormat="1" applyFont="1" applyFill="1" applyBorder="1" applyAlignment="1">
      <alignment horizontal="center" vertical="center"/>
      <protection/>
    </xf>
    <xf numFmtId="4" fontId="8" fillId="0" borderId="13" xfId="174" applyNumberFormat="1" applyFont="1" applyFill="1" applyBorder="1" applyAlignment="1">
      <alignment horizontal="left" vertical="center"/>
      <protection/>
    </xf>
    <xf numFmtId="4" fontId="8" fillId="0" borderId="13" xfId="174" applyNumberFormat="1" applyFont="1" applyFill="1" applyBorder="1" applyAlignment="1">
      <alignment horizontal="center" vertical="center"/>
      <protection/>
    </xf>
    <xf numFmtId="0" fontId="7" fillId="0" borderId="13" xfId="174" applyFont="1" applyFill="1" applyBorder="1" applyAlignment="1">
      <alignment vertical="center"/>
      <protection/>
    </xf>
    <xf numFmtId="4" fontId="7" fillId="0" borderId="13" xfId="174" applyNumberFormat="1" applyFont="1" applyFill="1" applyBorder="1" applyAlignment="1">
      <alignment horizontal="left" vertical="center" wrapText="1"/>
      <protection/>
    </xf>
    <xf numFmtId="0" fontId="3" fillId="0" borderId="0" xfId="174" applyFont="1" applyFill="1" applyBorder="1" applyAlignment="1">
      <alignment horizontal="center" vertical="center"/>
      <protection/>
    </xf>
    <xf numFmtId="43" fontId="6" fillId="0" borderId="13" xfId="174" applyNumberFormat="1" applyFont="1" applyFill="1" applyBorder="1" applyAlignment="1">
      <alignment horizontal="right" vertical="center"/>
      <protection/>
    </xf>
    <xf numFmtId="0" fontId="10" fillId="0" borderId="0" xfId="174" applyFont="1" applyFill="1" applyAlignment="1">
      <alignment vertical="center"/>
      <protection/>
    </xf>
    <xf numFmtId="1" fontId="10" fillId="0" borderId="0" xfId="174" applyNumberFormat="1" applyFont="1" applyFill="1" applyAlignment="1">
      <alignment vertical="center"/>
      <protection/>
    </xf>
    <xf numFmtId="4" fontId="10" fillId="0" borderId="0" xfId="174" applyNumberFormat="1" applyFont="1" applyFill="1" applyAlignment="1">
      <alignment horizontal="right" vertical="center"/>
      <protection/>
    </xf>
    <xf numFmtId="4" fontId="10" fillId="0" borderId="0" xfId="174" applyNumberFormat="1" applyFont="1" applyFill="1" applyAlignment="1">
      <alignment vertical="center"/>
      <protection/>
    </xf>
    <xf numFmtId="4" fontId="7" fillId="0" borderId="13" xfId="174" applyNumberFormat="1" applyFont="1" applyFill="1" applyBorder="1" applyAlignment="1">
      <alignment horizontal="center" vertical="center" wrapText="1"/>
      <protection/>
    </xf>
    <xf numFmtId="43" fontId="4" fillId="0" borderId="0" xfId="174" applyNumberFormat="1" applyFont="1">
      <alignment/>
      <protection/>
    </xf>
    <xf numFmtId="186" fontId="4" fillId="0" borderId="0" xfId="174" applyNumberFormat="1" applyFont="1" applyAlignment="1">
      <alignment vertical="center"/>
      <protection/>
    </xf>
    <xf numFmtId="4" fontId="7" fillId="0" borderId="13" xfId="174" applyNumberFormat="1" applyFont="1" applyBorder="1" applyAlignment="1">
      <alignment horizontal="left" vertical="center" wrapText="1"/>
      <protection/>
    </xf>
    <xf numFmtId="43" fontId="4" fillId="0" borderId="12" xfId="174" applyNumberFormat="1" applyFont="1" applyFill="1" applyBorder="1" applyAlignment="1">
      <alignment vertical="center"/>
      <protection/>
    </xf>
    <xf numFmtId="0" fontId="5" fillId="0" borderId="0" xfId="500" applyFont="1" applyFill="1" applyAlignment="1">
      <alignment vertical="center"/>
      <protection/>
    </xf>
    <xf numFmtId="43" fontId="5" fillId="0" borderId="17" xfId="500" applyNumberFormat="1" applyFont="1" applyFill="1" applyBorder="1" applyAlignment="1">
      <alignment vertical="center"/>
      <protection/>
    </xf>
    <xf numFmtId="43" fontId="5" fillId="0" borderId="0" xfId="500" applyNumberFormat="1" applyFont="1" applyFill="1" applyAlignment="1">
      <alignment vertical="center"/>
      <protection/>
    </xf>
    <xf numFmtId="43" fontId="39" fillId="0" borderId="17" xfId="500" applyNumberFormat="1" applyFont="1" applyFill="1" applyBorder="1" applyAlignment="1">
      <alignment vertical="center"/>
      <protection/>
    </xf>
    <xf numFmtId="43" fontId="9" fillId="0" borderId="17" xfId="500" applyNumberFormat="1" applyFont="1" applyFill="1" applyBorder="1" applyAlignment="1">
      <alignment vertical="center"/>
      <protection/>
    </xf>
    <xf numFmtId="43" fontId="5" fillId="0" borderId="22" xfId="174" applyNumberFormat="1" applyFont="1" applyFill="1" applyBorder="1" applyAlignment="1">
      <alignment vertical="center"/>
      <protection/>
    </xf>
    <xf numFmtId="43" fontId="4" fillId="0" borderId="4" xfId="174" applyNumberFormat="1" applyFont="1" applyFill="1" applyBorder="1" applyAlignment="1">
      <alignment vertical="center"/>
      <protection/>
    </xf>
    <xf numFmtId="43" fontId="5" fillId="0" borderId="4" xfId="174" applyNumberFormat="1" applyFont="1" applyFill="1" applyBorder="1" applyAlignment="1">
      <alignment vertical="center"/>
      <protection/>
    </xf>
    <xf numFmtId="43" fontId="9" fillId="0" borderId="4" xfId="174" applyNumberFormat="1" applyFont="1" applyFill="1" applyBorder="1" applyAlignment="1">
      <alignment vertical="center"/>
      <protection/>
    </xf>
    <xf numFmtId="43" fontId="5" fillId="0" borderId="23" xfId="174" applyNumberFormat="1" applyFont="1" applyFill="1" applyBorder="1" applyAlignment="1">
      <alignment vertical="center"/>
      <protection/>
    </xf>
    <xf numFmtId="43" fontId="39" fillId="0" borderId="12" xfId="174" applyNumberFormat="1" applyFont="1" applyFill="1" applyBorder="1" applyAlignment="1">
      <alignment vertical="center"/>
      <protection/>
    </xf>
    <xf numFmtId="43" fontId="5" fillId="0" borderId="12" xfId="174" applyNumberFormat="1" applyFont="1" applyFill="1" applyBorder="1" applyAlignment="1">
      <alignment vertical="center" wrapText="1"/>
      <protection/>
    </xf>
    <xf numFmtId="43" fontId="5" fillId="0" borderId="12" xfId="174" applyNumberFormat="1" applyFont="1" applyFill="1" applyBorder="1" applyAlignment="1">
      <alignment vertical="center"/>
      <protection/>
    </xf>
    <xf numFmtId="0" fontId="4" fillId="0" borderId="0" xfId="500" applyFont="1" applyFill="1" applyAlignment="1">
      <alignment vertical="center"/>
      <protection/>
    </xf>
    <xf numFmtId="43" fontId="4" fillId="0" borderId="0" xfId="500" applyNumberFormat="1" applyFont="1" applyFill="1" applyAlignment="1">
      <alignment vertical="center"/>
      <protection/>
    </xf>
    <xf numFmtId="175" fontId="4" fillId="0" borderId="0" xfId="500" applyNumberFormat="1" applyFont="1" applyFill="1" applyAlignment="1">
      <alignment vertical="center"/>
      <protection/>
    </xf>
    <xf numFmtId="4" fontId="4" fillId="0" borderId="0" xfId="500" applyNumberFormat="1" applyFont="1" applyFill="1" applyAlignment="1">
      <alignment vertical="center"/>
      <protection/>
    </xf>
    <xf numFmtId="43" fontId="9" fillId="0" borderId="0" xfId="500" applyNumberFormat="1" applyFont="1" applyFill="1" applyAlignment="1">
      <alignment vertical="center"/>
      <protection/>
    </xf>
    <xf numFmtId="172" fontId="4" fillId="0" borderId="0" xfId="500" applyNumberFormat="1" applyFont="1" applyFill="1" applyAlignment="1">
      <alignment vertical="center"/>
      <protection/>
    </xf>
    <xf numFmtId="43" fontId="9" fillId="0" borderId="13" xfId="174" applyNumberFormat="1" applyFont="1" applyFill="1" applyBorder="1" applyAlignment="1">
      <alignment vertical="center"/>
      <protection/>
    </xf>
    <xf numFmtId="43" fontId="39" fillId="0" borderId="13" xfId="174" applyNumberFormat="1" applyFont="1" applyFill="1" applyBorder="1" applyAlignment="1">
      <alignment vertical="center" wrapText="1"/>
      <protection/>
    </xf>
    <xf numFmtId="43" fontId="39" fillId="0" borderId="13" xfId="174" applyNumberFormat="1" applyFont="1" applyFill="1" applyBorder="1" applyAlignment="1">
      <alignment vertical="center"/>
      <protection/>
    </xf>
    <xf numFmtId="43" fontId="4" fillId="0" borderId="13" xfId="174" applyNumberFormat="1" applyFont="1" applyFill="1" applyBorder="1" applyAlignment="1">
      <alignment vertical="center"/>
      <protection/>
    </xf>
    <xf numFmtId="43" fontId="5" fillId="0" borderId="13" xfId="174" applyNumberFormat="1" applyFont="1" applyFill="1" applyBorder="1" applyAlignment="1">
      <alignment vertical="center" wrapText="1"/>
      <protection/>
    </xf>
    <xf numFmtId="43" fontId="5" fillId="0" borderId="13" xfId="174" applyNumberFormat="1" applyFont="1" applyFill="1" applyBorder="1" applyAlignment="1">
      <alignment vertical="center"/>
      <protection/>
    </xf>
    <xf numFmtId="43" fontId="4" fillId="0" borderId="16" xfId="174" applyNumberFormat="1" applyFont="1" applyFill="1" applyBorder="1" applyAlignment="1">
      <alignment vertical="center"/>
      <protection/>
    </xf>
    <xf numFmtId="43" fontId="5" fillId="0" borderId="16" xfId="174" applyNumberFormat="1" applyFont="1" applyFill="1" applyBorder="1" applyAlignment="1">
      <alignment vertical="center" wrapText="1"/>
      <protection/>
    </xf>
    <xf numFmtId="43" fontId="9" fillId="0" borderId="16" xfId="174" applyNumberFormat="1" applyFont="1" applyFill="1" applyBorder="1" applyAlignment="1">
      <alignment vertical="center"/>
      <protection/>
    </xf>
    <xf numFmtId="43" fontId="5" fillId="0" borderId="16" xfId="174" applyNumberFormat="1" applyFont="1" applyFill="1" applyBorder="1" applyAlignment="1">
      <alignment vertical="center"/>
      <protection/>
    </xf>
    <xf numFmtId="43" fontId="4" fillId="0" borderId="14" xfId="174" applyNumberFormat="1" applyFont="1" applyFill="1" applyBorder="1" applyAlignment="1">
      <alignment vertical="center"/>
      <protection/>
    </xf>
    <xf numFmtId="43" fontId="5" fillId="0" borderId="14" xfId="174" applyNumberFormat="1" applyFont="1" applyFill="1" applyBorder="1" applyAlignment="1">
      <alignment vertical="center" wrapText="1"/>
      <protection/>
    </xf>
    <xf numFmtId="43" fontId="9" fillId="0" borderId="14" xfId="174" applyNumberFormat="1" applyFont="1" applyFill="1" applyBorder="1" applyAlignment="1">
      <alignment vertical="center"/>
      <protection/>
    </xf>
    <xf numFmtId="43" fontId="5" fillId="0" borderId="14" xfId="174" applyNumberFormat="1" applyFont="1" applyFill="1" applyBorder="1" applyAlignment="1">
      <alignment vertical="center"/>
      <protection/>
    </xf>
    <xf numFmtId="4" fontId="9" fillId="0" borderId="13" xfId="174" applyNumberFormat="1" applyFont="1" applyFill="1" applyBorder="1" applyAlignment="1">
      <alignment horizontal="center" vertical="center"/>
      <protection/>
    </xf>
    <xf numFmtId="4" fontId="9" fillId="0" borderId="13" xfId="174" applyNumberFormat="1" applyFont="1" applyFill="1" applyBorder="1" applyAlignment="1">
      <alignment vertical="center"/>
      <protection/>
    </xf>
    <xf numFmtId="43" fontId="4" fillId="0" borderId="12" xfId="174" applyNumberFormat="1" applyFont="1" applyFill="1" applyBorder="1" applyAlignment="1">
      <alignment horizontal="center" vertical="center" wrapText="1"/>
      <protection/>
    </xf>
    <xf numFmtId="43" fontId="7" fillId="0" borderId="14" xfId="174" applyNumberFormat="1" applyFont="1" applyBorder="1" applyAlignment="1">
      <alignment horizontal="right" vertical="center"/>
      <protection/>
    </xf>
    <xf numFmtId="4" fontId="6" fillId="0" borderId="24" xfId="174" applyNumberFormat="1" applyFont="1" applyFill="1" applyBorder="1" applyAlignment="1">
      <alignment horizontal="center" vertical="center" wrapText="1"/>
      <protection/>
    </xf>
    <xf numFmtId="0" fontId="9" fillId="0" borderId="0" xfId="174" applyFont="1" applyFill="1" applyBorder="1">
      <alignment/>
      <protection/>
    </xf>
    <xf numFmtId="0" fontId="4" fillId="0" borderId="0" xfId="174" applyFont="1" applyFill="1" applyBorder="1">
      <alignment/>
      <protection/>
    </xf>
    <xf numFmtId="0" fontId="6" fillId="0" borderId="0" xfId="500" applyFont="1" applyFill="1" applyBorder="1" applyAlignment="1">
      <alignment horizontal="center" vertical="center"/>
      <protection/>
    </xf>
    <xf numFmtId="0" fontId="7" fillId="0" borderId="0" xfId="500" applyFont="1" applyFill="1" applyBorder="1" applyAlignment="1">
      <alignment vertical="center"/>
      <protection/>
    </xf>
    <xf numFmtId="0" fontId="5" fillId="0" borderId="0" xfId="500" applyFont="1" applyFill="1" applyBorder="1" applyAlignment="1">
      <alignment vertical="center"/>
      <protection/>
    </xf>
    <xf numFmtId="0" fontId="5" fillId="0" borderId="0" xfId="174" applyFont="1" applyFill="1" applyBorder="1">
      <alignment/>
      <protection/>
    </xf>
    <xf numFmtId="0" fontId="4" fillId="0" borderId="0" xfId="500" applyFont="1" applyFill="1" applyBorder="1" applyAlignment="1">
      <alignment vertical="center"/>
      <protection/>
    </xf>
    <xf numFmtId="43" fontId="4" fillId="0" borderId="0" xfId="500" applyNumberFormat="1" applyFont="1" applyFill="1" applyBorder="1" applyAlignment="1">
      <alignment vertical="center"/>
      <protection/>
    </xf>
    <xf numFmtId="172" fontId="4" fillId="0" borderId="0" xfId="500" applyNumberFormat="1" applyFont="1" applyFill="1" applyBorder="1" applyAlignment="1">
      <alignment vertical="center"/>
      <protection/>
    </xf>
    <xf numFmtId="172" fontId="7" fillId="0" borderId="0" xfId="500" applyNumberFormat="1" applyFont="1" applyFill="1" applyBorder="1" applyAlignment="1">
      <alignment vertical="center"/>
      <protection/>
    </xf>
    <xf numFmtId="43" fontId="7" fillId="0" borderId="25" xfId="174" applyNumberFormat="1" applyFont="1" applyBorder="1" applyAlignment="1">
      <alignment horizontal="right" vertical="center"/>
      <protection/>
    </xf>
    <xf numFmtId="43" fontId="7" fillId="0" borderId="26" xfId="174" applyNumberFormat="1" applyFont="1" applyBorder="1" applyAlignment="1">
      <alignment horizontal="right" vertical="center"/>
      <protection/>
    </xf>
    <xf numFmtId="49" fontId="40" fillId="0" borderId="13" xfId="174" applyNumberFormat="1" applyFont="1" applyBorder="1" applyAlignment="1">
      <alignment horizontal="center" vertical="center"/>
      <protection/>
    </xf>
    <xf numFmtId="4" fontId="42" fillId="0" borderId="0" xfId="174" applyNumberFormat="1" applyFont="1" applyAlignment="1">
      <alignment vertical="center"/>
      <protection/>
    </xf>
    <xf numFmtId="4" fontId="7" fillId="0" borderId="14" xfId="174" applyNumberFormat="1" applyFont="1" applyFill="1" applyBorder="1" applyAlignment="1">
      <alignment horizontal="left" vertical="center"/>
      <protection/>
    </xf>
    <xf numFmtId="4" fontId="7" fillId="0" borderId="14" xfId="174" applyNumberFormat="1" applyFont="1" applyFill="1" applyBorder="1" applyAlignment="1">
      <alignment horizontal="center" vertical="center"/>
      <protection/>
    </xf>
    <xf numFmtId="4" fontId="7" fillId="0" borderId="16" xfId="174" applyNumberFormat="1" applyFont="1" applyFill="1" applyBorder="1" applyAlignment="1">
      <alignment horizontal="center" vertical="center"/>
      <protection/>
    </xf>
    <xf numFmtId="0" fontId="7" fillId="0" borderId="16" xfId="174" applyFont="1" applyFill="1" applyBorder="1" applyAlignment="1">
      <alignment vertical="center"/>
      <protection/>
    </xf>
    <xf numFmtId="43" fontId="7" fillId="0" borderId="27" xfId="174" applyNumberFormat="1" applyFont="1" applyBorder="1" applyAlignment="1">
      <alignment horizontal="right" vertical="center"/>
      <protection/>
    </xf>
    <xf numFmtId="49" fontId="7" fillId="0" borderId="0" xfId="174" applyNumberFormat="1" applyFont="1" applyBorder="1" applyAlignment="1">
      <alignment horizontal="center" vertical="center"/>
      <protection/>
    </xf>
    <xf numFmtId="0" fontId="7" fillId="0" borderId="0" xfId="174" applyFont="1" applyBorder="1" applyAlignment="1">
      <alignment vertical="center"/>
      <protection/>
    </xf>
    <xf numFmtId="0" fontId="7" fillId="0" borderId="0" xfId="174" applyFont="1" applyBorder="1" applyAlignment="1">
      <alignment horizontal="center" vertical="center"/>
      <protection/>
    </xf>
    <xf numFmtId="4" fontId="7" fillId="0" borderId="0" xfId="174" applyNumberFormat="1" applyFont="1" applyBorder="1" applyAlignment="1">
      <alignment vertical="center"/>
      <protection/>
    </xf>
    <xf numFmtId="49" fontId="7" fillId="0" borderId="28" xfId="174" applyNumberFormat="1" applyFont="1" applyFill="1" applyBorder="1" applyAlignment="1">
      <alignment horizontal="center" vertical="center" wrapText="1"/>
      <protection/>
    </xf>
    <xf numFmtId="0" fontId="32" fillId="0" borderId="29" xfId="0" applyFont="1" applyBorder="1" applyAlignment="1">
      <alignment vertical="center" wrapText="1"/>
    </xf>
    <xf numFmtId="0" fontId="32" fillId="0" borderId="29" xfId="0" applyFont="1" applyBorder="1" applyAlignment="1">
      <alignment horizontal="center" vertical="center" wrapText="1"/>
    </xf>
    <xf numFmtId="43" fontId="7" fillId="0" borderId="30" xfId="174" applyNumberFormat="1" applyFont="1" applyBorder="1" applyAlignment="1">
      <alignment horizontal="right" vertical="center"/>
      <protection/>
    </xf>
    <xf numFmtId="49" fontId="7" fillId="0" borderId="13" xfId="174" applyNumberFormat="1" applyFont="1" applyFill="1" applyBorder="1" applyAlignment="1">
      <alignment horizontal="center" vertical="center" wrapText="1"/>
      <protection/>
    </xf>
    <xf numFmtId="0" fontId="32" fillId="0" borderId="13" xfId="0" applyFont="1" applyBorder="1" applyAlignment="1">
      <alignment vertical="center" wrapText="1"/>
    </xf>
    <xf numFmtId="0" fontId="32" fillId="0" borderId="13" xfId="0" applyFont="1" applyBorder="1" applyAlignment="1">
      <alignment horizontal="center" vertical="center" wrapText="1"/>
    </xf>
    <xf numFmtId="43" fontId="7" fillId="0" borderId="13" xfId="174" applyNumberFormat="1" applyFont="1" applyBorder="1" applyAlignment="1">
      <alignment horizontal="right" vertical="center"/>
      <protection/>
    </xf>
    <xf numFmtId="49" fontId="7" fillId="0" borderId="16" xfId="174" applyNumberFormat="1" applyFont="1" applyFill="1" applyBorder="1" applyAlignment="1">
      <alignment horizontal="center" vertical="center" wrapText="1"/>
      <protection/>
    </xf>
    <xf numFmtId="0" fontId="32" fillId="0" borderId="16" xfId="0" applyFont="1" applyBorder="1" applyAlignment="1">
      <alignment vertical="center" wrapText="1"/>
    </xf>
    <xf numFmtId="0" fontId="32" fillId="0" borderId="16" xfId="0" applyFont="1" applyBorder="1" applyAlignment="1">
      <alignment horizontal="center" vertical="center" wrapText="1"/>
    </xf>
    <xf numFmtId="0" fontId="37" fillId="0" borderId="13" xfId="174" applyFont="1" applyFill="1" applyBorder="1" applyAlignment="1">
      <alignment vertical="center"/>
      <protection/>
    </xf>
    <xf numFmtId="3" fontId="11" fillId="0" borderId="13" xfId="174" applyNumberFormat="1" applyFont="1" applyFill="1" applyBorder="1" applyAlignment="1">
      <alignment horizontal="right" vertical="center" wrapText="1"/>
      <protection/>
    </xf>
    <xf numFmtId="3" fontId="47" fillId="0" borderId="13" xfId="174" applyNumberFormat="1" applyFont="1" applyFill="1" applyBorder="1" applyAlignment="1">
      <alignment horizontal="right" vertical="center" wrapText="1"/>
      <protection/>
    </xf>
    <xf numFmtId="3" fontId="38" fillId="0" borderId="13" xfId="174" applyNumberFormat="1" applyFont="1" applyFill="1" applyBorder="1" applyAlignment="1">
      <alignment horizontal="right" vertical="center" wrapText="1"/>
      <protection/>
    </xf>
    <xf numFmtId="43" fontId="6" fillId="0" borderId="15" xfId="174" applyNumberFormat="1" applyFont="1" applyFill="1" applyBorder="1" applyAlignment="1">
      <alignment horizontal="right" vertical="center"/>
      <protection/>
    </xf>
    <xf numFmtId="3" fontId="38" fillId="0" borderId="16" xfId="174" applyNumberFormat="1" applyFont="1" applyFill="1" applyBorder="1" applyAlignment="1">
      <alignment horizontal="right" vertical="center" wrapText="1"/>
      <protection/>
    </xf>
    <xf numFmtId="4" fontId="43" fillId="0" borderId="12" xfId="174" applyNumberFormat="1" applyFont="1" applyFill="1" applyBorder="1" applyAlignment="1">
      <alignment vertical="center"/>
      <protection/>
    </xf>
    <xf numFmtId="3" fontId="48" fillId="0" borderId="13" xfId="174" applyNumberFormat="1" applyFont="1" applyFill="1" applyBorder="1" applyAlignment="1">
      <alignment horizontal="right" vertical="center" wrapText="1"/>
      <protection/>
    </xf>
    <xf numFmtId="49" fontId="43" fillId="0" borderId="12" xfId="174" applyNumberFormat="1" applyFont="1" applyFill="1" applyBorder="1" applyAlignment="1">
      <alignment horizontal="center" vertical="center"/>
      <protection/>
    </xf>
    <xf numFmtId="4" fontId="43" fillId="0" borderId="12" xfId="174" applyNumberFormat="1" applyFont="1" applyFill="1" applyBorder="1" applyAlignment="1">
      <alignment horizontal="left" vertical="center"/>
      <protection/>
    </xf>
    <xf numFmtId="4" fontId="43" fillId="0" borderId="12" xfId="174" applyNumberFormat="1" applyFont="1" applyFill="1" applyBorder="1" applyAlignment="1">
      <alignment horizontal="center" vertical="center"/>
      <protection/>
    </xf>
    <xf numFmtId="185" fontId="48" fillId="0" borderId="12" xfId="174" applyNumberFormat="1" applyFont="1" applyFill="1" applyBorder="1" applyAlignment="1">
      <alignment horizontal="right" vertical="center" wrapText="1"/>
      <protection/>
    </xf>
    <xf numFmtId="49" fontId="37" fillId="0" borderId="13" xfId="174" applyNumberFormat="1" applyFont="1" applyFill="1" applyBorder="1" applyAlignment="1">
      <alignment horizontal="center" vertical="center"/>
      <protection/>
    </xf>
    <xf numFmtId="4" fontId="37" fillId="0" borderId="13" xfId="174" applyNumberFormat="1" applyFont="1" applyFill="1" applyBorder="1" applyAlignment="1">
      <alignment horizontal="left" vertical="center"/>
      <protection/>
    </xf>
    <xf numFmtId="4" fontId="37" fillId="0" borderId="13" xfId="174" applyNumberFormat="1" applyFont="1" applyFill="1" applyBorder="1" applyAlignment="1">
      <alignment horizontal="center" vertical="center"/>
      <protection/>
    </xf>
    <xf numFmtId="3" fontId="49" fillId="0" borderId="13" xfId="174" applyNumberFormat="1" applyFont="1" applyFill="1" applyBorder="1" applyAlignment="1">
      <alignment horizontal="right" vertical="center" wrapText="1"/>
      <protection/>
    </xf>
    <xf numFmtId="49" fontId="40" fillId="0" borderId="13" xfId="174" applyNumberFormat="1" applyFont="1" applyFill="1" applyBorder="1" applyAlignment="1">
      <alignment horizontal="center" vertical="center"/>
      <protection/>
    </xf>
    <xf numFmtId="4" fontId="40" fillId="0" borderId="13" xfId="174" applyNumberFormat="1" applyFont="1" applyFill="1" applyBorder="1" applyAlignment="1" quotePrefix="1">
      <alignment horizontal="left" vertical="center"/>
      <protection/>
    </xf>
    <xf numFmtId="4" fontId="40" fillId="0" borderId="13" xfId="174" applyNumberFormat="1" applyFont="1" applyFill="1" applyBorder="1" applyAlignment="1">
      <alignment horizontal="center" vertical="center"/>
      <protection/>
    </xf>
    <xf numFmtId="43" fontId="40" fillId="0" borderId="13" xfId="174" applyNumberFormat="1" applyFont="1" applyFill="1" applyBorder="1" applyAlignment="1">
      <alignment horizontal="right" vertical="center"/>
      <protection/>
    </xf>
    <xf numFmtId="4" fontId="37" fillId="0" borderId="13" xfId="174" applyNumberFormat="1" applyFont="1" applyFill="1" applyBorder="1" applyAlignment="1">
      <alignment vertical="center"/>
      <protection/>
    </xf>
    <xf numFmtId="49" fontId="37" fillId="0" borderId="14" xfId="174" applyNumberFormat="1" applyFont="1" applyFill="1" applyBorder="1" applyAlignment="1">
      <alignment horizontal="center" vertical="center"/>
      <protection/>
    </xf>
    <xf numFmtId="0" fontId="37" fillId="0" borderId="14" xfId="174" applyFont="1" applyFill="1" applyBorder="1" applyAlignment="1">
      <alignment horizontal="left" vertical="center"/>
      <protection/>
    </xf>
    <xf numFmtId="4" fontId="37" fillId="0" borderId="14" xfId="174" applyNumberFormat="1" applyFont="1" applyFill="1" applyBorder="1" applyAlignment="1">
      <alignment horizontal="center" vertical="center"/>
      <protection/>
    </xf>
    <xf numFmtId="3" fontId="49" fillId="0" borderId="14" xfId="174" applyNumberFormat="1" applyFont="1" applyFill="1" applyBorder="1" applyAlignment="1">
      <alignment horizontal="right" vertical="center" wrapText="1"/>
      <protection/>
    </xf>
    <xf numFmtId="0" fontId="37" fillId="0" borderId="13" xfId="174" applyFont="1" applyFill="1" applyBorder="1" applyAlignment="1">
      <alignment horizontal="left" vertical="center"/>
      <protection/>
    </xf>
    <xf numFmtId="4" fontId="37" fillId="0" borderId="13" xfId="174" applyNumberFormat="1" applyFont="1" applyFill="1" applyBorder="1" applyAlignment="1">
      <alignment horizontal="left" vertical="center" wrapText="1"/>
      <protection/>
    </xf>
    <xf numFmtId="3" fontId="50" fillId="0" borderId="13" xfId="174" applyNumberFormat="1" applyFont="1" applyFill="1" applyBorder="1" applyAlignment="1">
      <alignment horizontal="right" vertical="center" wrapText="1"/>
      <protection/>
    </xf>
    <xf numFmtId="49" fontId="43" fillId="0" borderId="15" xfId="174" applyNumberFormat="1" applyFont="1" applyFill="1" applyBorder="1" applyAlignment="1">
      <alignment horizontal="center" vertical="center"/>
      <protection/>
    </xf>
    <xf numFmtId="43" fontId="48" fillId="0" borderId="12" xfId="174" applyNumberFormat="1" applyFont="1" applyFill="1" applyBorder="1" applyAlignment="1">
      <alignment horizontal="right" vertical="center" wrapText="1"/>
      <protection/>
    </xf>
    <xf numFmtId="2" fontId="41" fillId="0" borderId="13" xfId="174" applyNumberFormat="1" applyFont="1" applyFill="1" applyBorder="1" applyAlignment="1">
      <alignment vertical="center"/>
      <protection/>
    </xf>
    <xf numFmtId="2" fontId="10" fillId="0" borderId="13" xfId="174" applyNumberFormat="1" applyFont="1" applyFill="1" applyBorder="1" applyAlignment="1">
      <alignment vertical="center"/>
      <protection/>
    </xf>
    <xf numFmtId="2" fontId="10" fillId="0" borderId="16" xfId="174" applyNumberFormat="1" applyFont="1" applyFill="1" applyBorder="1" applyAlignment="1">
      <alignment vertical="center"/>
      <protection/>
    </xf>
    <xf numFmtId="0" fontId="7" fillId="0" borderId="12" xfId="174" applyFont="1" applyFill="1" applyBorder="1" applyAlignment="1">
      <alignment vertical="center"/>
      <protection/>
    </xf>
    <xf numFmtId="0" fontId="4" fillId="0" borderId="0" xfId="174" applyFont="1" applyFill="1">
      <alignment/>
      <protection/>
    </xf>
    <xf numFmtId="0" fontId="17" fillId="0" borderId="0" xfId="174" applyFont="1" applyFill="1">
      <alignment/>
      <protection/>
    </xf>
    <xf numFmtId="43" fontId="5" fillId="0" borderId="12" xfId="174" applyNumberFormat="1" applyFont="1" applyFill="1" applyBorder="1" applyAlignment="1">
      <alignment horizontal="center" vertical="center" wrapText="1"/>
      <protection/>
    </xf>
    <xf numFmtId="43" fontId="4" fillId="0" borderId="12" xfId="174" applyNumberFormat="1" applyFont="1" applyFill="1" applyBorder="1" applyAlignment="1">
      <alignment horizontal="center" vertical="center"/>
      <protection/>
    </xf>
    <xf numFmtId="4" fontId="5" fillId="0" borderId="12" xfId="174" applyNumberFormat="1" applyFont="1" applyFill="1" applyBorder="1" applyAlignment="1">
      <alignment horizontal="center" vertical="center"/>
      <protection/>
    </xf>
    <xf numFmtId="4" fontId="4" fillId="0" borderId="12" xfId="174" applyNumberFormat="1" applyFont="1" applyFill="1" applyBorder="1" applyAlignment="1">
      <alignment horizontal="center" vertical="center"/>
      <protection/>
    </xf>
    <xf numFmtId="4" fontId="5" fillId="0" borderId="12" xfId="174" applyNumberFormat="1" applyFont="1" applyFill="1" applyBorder="1" applyAlignment="1">
      <alignment vertical="center"/>
      <protection/>
    </xf>
    <xf numFmtId="3" fontId="5" fillId="0" borderId="12" xfId="174" applyNumberFormat="1" applyFont="1" applyFill="1" applyBorder="1" applyAlignment="1">
      <alignment vertical="center"/>
      <protection/>
    </xf>
    <xf numFmtId="0" fontId="5" fillId="0" borderId="0" xfId="174" applyFont="1" applyFill="1">
      <alignment/>
      <protection/>
    </xf>
    <xf numFmtId="0" fontId="3" fillId="0" borderId="0" xfId="174" applyFont="1" applyFill="1">
      <alignment/>
      <protection/>
    </xf>
    <xf numFmtId="4" fontId="4" fillId="0" borderId="14" xfId="174" applyNumberFormat="1" applyFont="1" applyFill="1" applyBorder="1" applyAlignment="1">
      <alignment horizontal="center" vertical="center"/>
      <protection/>
    </xf>
    <xf numFmtId="4" fontId="4" fillId="0" borderId="14" xfId="174" applyNumberFormat="1" applyFont="1" applyFill="1" applyBorder="1" applyAlignment="1">
      <alignment vertical="center"/>
      <protection/>
    </xf>
    <xf numFmtId="4" fontId="4" fillId="0" borderId="13" xfId="174" applyNumberFormat="1" applyFont="1" applyFill="1" applyBorder="1" applyAlignment="1">
      <alignment vertical="center"/>
      <protection/>
    </xf>
    <xf numFmtId="4" fontId="9" fillId="0" borderId="13" xfId="174" applyNumberFormat="1" applyFont="1" applyFill="1" applyBorder="1" applyAlignment="1" quotePrefix="1">
      <alignment vertical="center"/>
      <protection/>
    </xf>
    <xf numFmtId="0" fontId="9" fillId="0" borderId="0" xfId="174" applyFont="1" applyFill="1">
      <alignment/>
      <protection/>
    </xf>
    <xf numFmtId="0" fontId="18" fillId="0" borderId="0" xfId="174" applyFont="1" applyFill="1">
      <alignment/>
      <protection/>
    </xf>
    <xf numFmtId="4" fontId="4" fillId="0" borderId="13" xfId="174" applyNumberFormat="1" applyFont="1" applyFill="1" applyBorder="1" applyAlignment="1">
      <alignment horizontal="center" vertical="center"/>
      <protection/>
    </xf>
    <xf numFmtId="4" fontId="4" fillId="0" borderId="16" xfId="174" applyNumberFormat="1" applyFont="1" applyFill="1" applyBorder="1" applyAlignment="1">
      <alignment horizontal="center" vertical="center"/>
      <protection/>
    </xf>
    <xf numFmtId="4" fontId="4" fillId="0" borderId="16" xfId="174" applyNumberFormat="1" applyFont="1" applyFill="1" applyBorder="1" applyAlignment="1">
      <alignment vertical="center"/>
      <protection/>
    </xf>
    <xf numFmtId="3" fontId="5" fillId="0" borderId="12" xfId="174" applyNumberFormat="1" applyFont="1" applyFill="1" applyBorder="1" applyAlignment="1">
      <alignment horizontal="center" vertical="center"/>
      <protection/>
    </xf>
    <xf numFmtId="4" fontId="4" fillId="0" borderId="13" xfId="174" applyNumberFormat="1" applyFont="1" applyFill="1" applyBorder="1" applyAlignment="1">
      <alignment horizontal="left" vertical="center"/>
      <protection/>
    </xf>
    <xf numFmtId="0" fontId="17" fillId="0" borderId="0" xfId="174" applyFont="1" applyFill="1" applyBorder="1">
      <alignment/>
      <protection/>
    </xf>
    <xf numFmtId="0" fontId="4" fillId="0" borderId="13" xfId="174" applyFont="1" applyFill="1" applyBorder="1" applyAlignment="1">
      <alignment vertical="center"/>
      <protection/>
    </xf>
    <xf numFmtId="0" fontId="4" fillId="0" borderId="16" xfId="174" applyFont="1" applyFill="1" applyBorder="1" applyAlignment="1">
      <alignment vertical="center"/>
      <protection/>
    </xf>
    <xf numFmtId="43" fontId="39" fillId="0" borderId="16" xfId="174" applyNumberFormat="1" applyFont="1" applyFill="1" applyBorder="1" applyAlignment="1">
      <alignment vertical="center" wrapText="1"/>
      <protection/>
    </xf>
    <xf numFmtId="4" fontId="5" fillId="0" borderId="12" xfId="174" applyNumberFormat="1" applyFont="1" applyFill="1" applyBorder="1" applyAlignment="1">
      <alignment horizontal="right" vertical="center"/>
      <protection/>
    </xf>
    <xf numFmtId="43" fontId="39" fillId="0" borderId="24" xfId="174" applyNumberFormat="1" applyFont="1" applyFill="1" applyBorder="1" applyAlignment="1">
      <alignment vertical="center" wrapText="1"/>
      <protection/>
    </xf>
    <xf numFmtId="4" fontId="4" fillId="0" borderId="12" xfId="174" applyNumberFormat="1" applyFont="1" applyFill="1" applyBorder="1" applyAlignment="1">
      <alignment vertical="center"/>
      <protection/>
    </xf>
    <xf numFmtId="43" fontId="5" fillId="41" borderId="12" xfId="174" applyNumberFormat="1" applyFont="1" applyFill="1" applyBorder="1" applyAlignment="1">
      <alignment vertical="center"/>
      <protection/>
    </xf>
    <xf numFmtId="43" fontId="4" fillId="41" borderId="14" xfId="174" applyNumberFormat="1" applyFont="1" applyFill="1" applyBorder="1" applyAlignment="1">
      <alignment vertical="center"/>
      <protection/>
    </xf>
    <xf numFmtId="43" fontId="9" fillId="41" borderId="13" xfId="174" applyNumberFormat="1" applyFont="1" applyFill="1" applyBorder="1" applyAlignment="1">
      <alignment vertical="center"/>
      <protection/>
    </xf>
    <xf numFmtId="43" fontId="4" fillId="41" borderId="13" xfId="174" applyNumberFormat="1" applyFont="1" applyFill="1" applyBorder="1" applyAlignment="1">
      <alignment vertical="center"/>
      <protection/>
    </xf>
    <xf numFmtId="43" fontId="4" fillId="41" borderId="16" xfId="174" applyNumberFormat="1" applyFont="1" applyFill="1" applyBorder="1" applyAlignment="1">
      <alignment vertical="center"/>
      <protection/>
    </xf>
    <xf numFmtId="4" fontId="51" fillId="0" borderId="12" xfId="174" applyNumberFormat="1" applyFont="1" applyFill="1" applyBorder="1" applyAlignment="1">
      <alignment horizontal="center" vertical="center"/>
      <protection/>
    </xf>
    <xf numFmtId="4" fontId="51" fillId="0" borderId="13" xfId="174" applyNumberFormat="1" applyFont="1" applyFill="1" applyBorder="1" applyAlignment="1">
      <alignment vertical="center"/>
      <protection/>
    </xf>
    <xf numFmtId="0" fontId="18" fillId="0" borderId="0" xfId="174" applyFont="1" applyFill="1">
      <alignment/>
      <protection/>
    </xf>
    <xf numFmtId="0" fontId="18" fillId="0" borderId="0" xfId="174" applyFont="1" applyFill="1" applyBorder="1">
      <alignment/>
      <protection/>
    </xf>
    <xf numFmtId="171" fontId="7" fillId="0" borderId="0" xfId="174" applyNumberFormat="1" applyFont="1" applyAlignment="1">
      <alignment vertical="center"/>
      <protection/>
    </xf>
    <xf numFmtId="2" fontId="3" fillId="0" borderId="0" xfId="174" applyNumberFormat="1" applyFont="1" applyFill="1" applyBorder="1" applyAlignment="1">
      <alignment horizontal="center" vertical="center"/>
      <protection/>
    </xf>
    <xf numFmtId="2" fontId="6" fillId="0" borderId="24" xfId="174" applyNumberFormat="1" applyFont="1" applyFill="1" applyBorder="1" applyAlignment="1">
      <alignment horizontal="center" vertical="center" wrapText="1"/>
      <protection/>
    </xf>
    <xf numFmtId="2" fontId="7" fillId="0" borderId="12" xfId="174" applyNumberFormat="1" applyFont="1" applyFill="1" applyBorder="1" applyAlignment="1" quotePrefix="1">
      <alignment horizontal="center" vertical="center"/>
      <protection/>
    </xf>
    <xf numFmtId="2" fontId="6" fillId="0" borderId="12" xfId="174" applyNumberFormat="1" applyFont="1" applyFill="1" applyBorder="1" applyAlignment="1">
      <alignment horizontal="right" vertical="center"/>
      <protection/>
    </xf>
    <xf numFmtId="2" fontId="7" fillId="0" borderId="19" xfId="174" applyNumberFormat="1" applyFont="1" applyFill="1" applyBorder="1" applyAlignment="1">
      <alignment horizontal="right" vertical="center"/>
      <protection/>
    </xf>
    <xf numFmtId="2" fontId="8" fillId="0" borderId="13" xfId="174" applyNumberFormat="1" applyFont="1" applyFill="1" applyBorder="1" applyAlignment="1">
      <alignment horizontal="right" vertical="center"/>
      <protection/>
    </xf>
    <xf numFmtId="2" fontId="7" fillId="0" borderId="13" xfId="174" applyNumberFormat="1" applyFont="1" applyFill="1" applyBorder="1" applyAlignment="1">
      <alignment horizontal="right" vertical="center"/>
      <protection/>
    </xf>
    <xf numFmtId="2" fontId="7" fillId="0" borderId="27" xfId="174" applyNumberFormat="1" applyFont="1" applyFill="1" applyBorder="1" applyAlignment="1">
      <alignment horizontal="right" vertical="center"/>
      <protection/>
    </xf>
    <xf numFmtId="2" fontId="37" fillId="0" borderId="13" xfId="174" applyNumberFormat="1" applyFont="1" applyFill="1" applyBorder="1" applyAlignment="1">
      <alignment horizontal="right" vertical="center"/>
      <protection/>
    </xf>
    <xf numFmtId="2" fontId="6" fillId="0" borderId="13" xfId="174" applyNumberFormat="1" applyFont="1" applyFill="1" applyBorder="1" applyAlignment="1">
      <alignment horizontal="right" vertical="center"/>
      <protection/>
    </xf>
    <xf numFmtId="2" fontId="10" fillId="0" borderId="12" xfId="174" applyNumberFormat="1" applyFont="1" applyFill="1" applyBorder="1" applyAlignment="1">
      <alignment vertical="center"/>
      <protection/>
    </xf>
    <xf numFmtId="2" fontId="10" fillId="0" borderId="0" xfId="174" applyNumberFormat="1" applyFont="1" applyFill="1" applyAlignment="1">
      <alignment vertical="center"/>
      <protection/>
    </xf>
    <xf numFmtId="2" fontId="7" fillId="0" borderId="12" xfId="174" applyNumberFormat="1" applyFont="1" applyBorder="1" applyAlignment="1">
      <alignment horizontal="center" vertical="center"/>
      <protection/>
    </xf>
    <xf numFmtId="2" fontId="7" fillId="0" borderId="12" xfId="174" applyNumberFormat="1" applyFont="1" applyBorder="1" applyAlignment="1" quotePrefix="1">
      <alignment horizontal="center" vertical="center"/>
      <protection/>
    </xf>
    <xf numFmtId="2" fontId="6" fillId="0" borderId="13" xfId="77" applyNumberFormat="1" applyFont="1" applyBorder="1" applyAlignment="1">
      <alignment horizontal="right" vertical="center"/>
    </xf>
    <xf numFmtId="2" fontId="6" fillId="0" borderId="12" xfId="174" applyNumberFormat="1" applyFont="1" applyBorder="1" applyAlignment="1">
      <alignment horizontal="right" vertical="center"/>
      <protection/>
    </xf>
    <xf numFmtId="2" fontId="7" fillId="0" borderId="13" xfId="174" applyNumberFormat="1" applyFont="1" applyBorder="1" applyAlignment="1">
      <alignment horizontal="right" vertical="center"/>
      <protection/>
    </xf>
    <xf numFmtId="2" fontId="8" fillId="0" borderId="13" xfId="174" applyNumberFormat="1" applyFont="1" applyBorder="1" applyAlignment="1">
      <alignment horizontal="right" vertical="center"/>
      <protection/>
    </xf>
    <xf numFmtId="2" fontId="7" fillId="0" borderId="16" xfId="174" applyNumberFormat="1" applyFont="1" applyBorder="1" applyAlignment="1">
      <alignment horizontal="right" vertical="center"/>
      <protection/>
    </xf>
    <xf numFmtId="2" fontId="2" fillId="0" borderId="0" xfId="174" applyNumberFormat="1" applyFont="1">
      <alignment/>
      <protection/>
    </xf>
    <xf numFmtId="43" fontId="55" fillId="0" borderId="13" xfId="174" applyNumberFormat="1" applyFont="1" applyBorder="1" applyAlignment="1">
      <alignment horizontal="right" vertical="center"/>
      <protection/>
    </xf>
    <xf numFmtId="43" fontId="7" fillId="0" borderId="14" xfId="174" applyNumberFormat="1" applyFont="1" applyFill="1" applyBorder="1" applyAlignment="1">
      <alignment horizontal="right" vertical="center"/>
      <protection/>
    </xf>
    <xf numFmtId="4" fontId="7" fillId="0" borderId="14" xfId="174" applyNumberFormat="1" applyFont="1" applyFill="1" applyBorder="1" applyAlignment="1">
      <alignment horizontal="right" vertical="center"/>
      <protection/>
    </xf>
    <xf numFmtId="43" fontId="7" fillId="0" borderId="13" xfId="174" applyNumberFormat="1" applyFont="1" applyFill="1" applyBorder="1" applyAlignment="1">
      <alignment horizontal="right" vertical="center"/>
      <protection/>
    </xf>
    <xf numFmtId="0" fontId="7" fillId="0" borderId="16" xfId="174" applyFont="1" applyBorder="1" applyAlignment="1">
      <alignment horizontal="center" vertical="center"/>
      <protection/>
    </xf>
    <xf numFmtId="4" fontId="8" fillId="0" borderId="13" xfId="174" applyNumberFormat="1" applyFont="1" applyFill="1" applyBorder="1" applyAlignment="1">
      <alignment horizontal="left" vertical="center" wrapText="1"/>
      <protection/>
    </xf>
    <xf numFmtId="4" fontId="8" fillId="0" borderId="13" xfId="174" applyNumberFormat="1" applyFont="1" applyFill="1" applyBorder="1" applyAlignment="1">
      <alignment vertical="center"/>
      <protection/>
    </xf>
    <xf numFmtId="4" fontId="40" fillId="0" borderId="13" xfId="174" applyNumberFormat="1" applyFont="1" applyFill="1" applyBorder="1" applyAlignment="1">
      <alignment horizontal="left" vertical="center"/>
      <protection/>
    </xf>
    <xf numFmtId="4" fontId="40" fillId="0" borderId="13" xfId="174" applyNumberFormat="1" applyFont="1" applyFill="1" applyBorder="1" applyAlignment="1">
      <alignment horizontal="left" vertical="center" wrapText="1"/>
      <protection/>
    </xf>
    <xf numFmtId="4" fontId="40" fillId="0" borderId="13" xfId="174" applyNumberFormat="1" applyFont="1" applyFill="1" applyBorder="1" applyAlignment="1">
      <alignment horizontal="center" vertical="center"/>
      <protection/>
    </xf>
    <xf numFmtId="49" fontId="40" fillId="0" borderId="13" xfId="174" applyNumberFormat="1" applyFont="1" applyFill="1" applyBorder="1" applyAlignment="1">
      <alignment horizontal="center" vertical="center"/>
      <protection/>
    </xf>
    <xf numFmtId="0" fontId="41" fillId="0" borderId="0" xfId="174" applyFont="1">
      <alignment/>
      <protection/>
    </xf>
    <xf numFmtId="4" fontId="7" fillId="0" borderId="16" xfId="174" applyNumberFormat="1" applyFont="1" applyFill="1" applyBorder="1" applyAlignment="1">
      <alignment horizontal="right" vertical="center"/>
      <protection/>
    </xf>
    <xf numFmtId="0" fontId="24" fillId="0" borderId="0" xfId="174" applyFont="1" applyBorder="1" applyAlignment="1">
      <alignment horizontal="center" vertical="center"/>
      <protection/>
    </xf>
    <xf numFmtId="43" fontId="7" fillId="42" borderId="13" xfId="174" applyNumberFormat="1" applyFont="1" applyFill="1" applyBorder="1" applyAlignment="1">
      <alignment vertical="center"/>
      <protection/>
    </xf>
    <xf numFmtId="43" fontId="9" fillId="0" borderId="12" xfId="174" applyNumberFormat="1" applyFont="1" applyFill="1" applyBorder="1" applyAlignment="1">
      <alignment horizontal="center" vertical="center" wrapText="1"/>
      <protection/>
    </xf>
    <xf numFmtId="43" fontId="9" fillId="0" borderId="12" xfId="174" applyNumberFormat="1" applyFont="1" applyFill="1" applyBorder="1" applyAlignment="1">
      <alignment vertical="center"/>
      <protection/>
    </xf>
    <xf numFmtId="173" fontId="9" fillId="0" borderId="13" xfId="500" applyNumberFormat="1" applyFont="1" applyFill="1" applyBorder="1" applyAlignment="1">
      <alignment horizontal="right" vertical="center"/>
      <protection/>
    </xf>
    <xf numFmtId="4" fontId="7" fillId="0" borderId="12" xfId="174" applyNumberFormat="1" applyFont="1" applyFill="1" applyBorder="1" applyAlignment="1">
      <alignment horizontal="left" vertical="center"/>
      <protection/>
    </xf>
    <xf numFmtId="4" fontId="7" fillId="0" borderId="12" xfId="174" applyNumberFormat="1" applyFont="1" applyFill="1" applyBorder="1" applyAlignment="1">
      <alignment horizontal="center" vertical="center"/>
      <protection/>
    </xf>
    <xf numFmtId="4" fontId="8" fillId="0" borderId="12" xfId="174" applyNumberFormat="1" applyFont="1" applyFill="1" applyBorder="1" applyAlignment="1">
      <alignment horizontal="left" vertical="center"/>
      <protection/>
    </xf>
    <xf numFmtId="4" fontId="8" fillId="0" borderId="12" xfId="174" applyNumberFormat="1" applyFont="1" applyFill="1" applyBorder="1" applyAlignment="1">
      <alignment horizontal="center" vertical="center"/>
      <protection/>
    </xf>
    <xf numFmtId="4" fontId="7" fillId="0" borderId="12" xfId="174" applyNumberFormat="1" applyFont="1" applyFill="1" applyBorder="1" applyAlignment="1">
      <alignment vertical="center"/>
      <protection/>
    </xf>
    <xf numFmtId="4" fontId="8" fillId="0" borderId="12" xfId="174" applyNumberFormat="1" applyFont="1" applyFill="1" applyBorder="1" applyAlignment="1">
      <alignment vertical="center"/>
      <protection/>
    </xf>
    <xf numFmtId="4" fontId="7" fillId="0" borderId="12" xfId="174" applyNumberFormat="1" applyFont="1" applyFill="1" applyBorder="1" applyAlignment="1">
      <alignment horizontal="left" vertical="center" wrapText="1"/>
      <protection/>
    </xf>
    <xf numFmtId="4" fontId="8" fillId="0" borderId="12" xfId="174" applyNumberFormat="1" applyFont="1" applyFill="1" applyBorder="1" applyAlignment="1">
      <alignment horizontal="left" vertical="center" wrapText="1"/>
      <protection/>
    </xf>
    <xf numFmtId="43" fontId="8" fillId="0" borderId="12" xfId="174" applyNumberFormat="1" applyFont="1" applyFill="1" applyBorder="1" applyAlignment="1">
      <alignment horizontal="right" vertical="center"/>
      <protection/>
    </xf>
    <xf numFmtId="0" fontId="7" fillId="0" borderId="12" xfId="174" applyFont="1" applyFill="1" applyBorder="1" applyAlignment="1">
      <alignment horizontal="left" vertical="center"/>
      <protection/>
    </xf>
    <xf numFmtId="2" fontId="6" fillId="0" borderId="31" xfId="174" applyNumberFormat="1" applyFont="1" applyFill="1" applyBorder="1" applyAlignment="1">
      <alignment horizontal="right" vertical="center"/>
      <protection/>
    </xf>
    <xf numFmtId="0" fontId="12" fillId="42" borderId="12" xfId="469" applyFont="1" applyFill="1" applyBorder="1" applyAlignment="1">
      <alignment horizontal="center" vertical="center" wrapText="1"/>
      <protection/>
    </xf>
    <xf numFmtId="4" fontId="12" fillId="42" borderId="12" xfId="469" applyNumberFormat="1" applyFont="1" applyFill="1" applyBorder="1" applyAlignment="1">
      <alignment vertical="center" wrapText="1"/>
      <protection/>
    </xf>
    <xf numFmtId="0" fontId="12" fillId="42" borderId="12" xfId="469" applyFont="1" applyFill="1" applyBorder="1" applyAlignment="1">
      <alignment vertical="center" wrapText="1"/>
      <protection/>
    </xf>
    <xf numFmtId="43" fontId="12" fillId="42" borderId="12" xfId="469" applyNumberFormat="1" applyFont="1" applyFill="1" applyBorder="1" applyAlignment="1">
      <alignment vertical="center" wrapText="1"/>
      <protection/>
    </xf>
    <xf numFmtId="4" fontId="12" fillId="42" borderId="12" xfId="465" applyNumberFormat="1" applyFont="1" applyFill="1" applyBorder="1" applyAlignment="1">
      <alignment vertical="center" wrapText="1"/>
      <protection/>
    </xf>
    <xf numFmtId="0" fontId="11" fillId="42" borderId="14" xfId="469" applyFont="1" applyFill="1" applyBorder="1" applyAlignment="1">
      <alignment horizontal="center" vertical="center" wrapText="1"/>
      <protection/>
    </xf>
    <xf numFmtId="172" fontId="11" fillId="42" borderId="14" xfId="0" applyNumberFormat="1" applyFont="1" applyFill="1" applyBorder="1" applyAlignment="1">
      <alignment vertical="center" wrapText="1"/>
    </xf>
    <xf numFmtId="0" fontId="11" fillId="42" borderId="14" xfId="469" applyFont="1" applyFill="1" applyBorder="1" applyAlignment="1">
      <alignment vertical="center" wrapText="1"/>
      <protection/>
    </xf>
    <xf numFmtId="0" fontId="11" fillId="42" borderId="14" xfId="0" applyFont="1" applyFill="1" applyBorder="1" applyAlignment="1">
      <alignment vertical="center" wrapText="1"/>
    </xf>
    <xf numFmtId="172" fontId="11" fillId="42" borderId="14" xfId="469" applyNumberFormat="1" applyFont="1" applyFill="1" applyBorder="1" applyAlignment="1">
      <alignment vertical="center" wrapText="1"/>
      <protection/>
    </xf>
    <xf numFmtId="4" fontId="11" fillId="42" borderId="14" xfId="465" applyNumberFormat="1" applyFont="1" applyFill="1" applyBorder="1" applyAlignment="1">
      <alignment vertical="center" wrapText="1"/>
      <protection/>
    </xf>
    <xf numFmtId="4" fontId="11" fillId="42" borderId="14" xfId="0" applyNumberFormat="1" applyFont="1" applyFill="1" applyBorder="1" applyAlignment="1">
      <alignment vertical="center" wrapText="1"/>
    </xf>
    <xf numFmtId="0" fontId="11" fillId="42" borderId="13" xfId="469" applyFont="1" applyFill="1" applyBorder="1" applyAlignment="1">
      <alignment horizontal="center" vertical="center" wrapText="1"/>
      <protection/>
    </xf>
    <xf numFmtId="172" fontId="11" fillId="42" borderId="13" xfId="0" applyNumberFormat="1" applyFont="1" applyFill="1" applyBorder="1" applyAlignment="1">
      <alignment vertical="center" wrapText="1"/>
    </xf>
    <xf numFmtId="0" fontId="11" fillId="42" borderId="13" xfId="469" applyFont="1" applyFill="1" applyBorder="1" applyAlignment="1">
      <alignment vertical="center" wrapText="1"/>
      <protection/>
    </xf>
    <xf numFmtId="172" fontId="11" fillId="42" borderId="13" xfId="469" applyNumberFormat="1" applyFont="1" applyFill="1" applyBorder="1" applyAlignment="1">
      <alignment vertical="center" wrapText="1"/>
      <protection/>
    </xf>
    <xf numFmtId="4" fontId="11" fillId="42" borderId="13" xfId="465" applyNumberFormat="1" applyFont="1" applyFill="1" applyBorder="1" applyAlignment="1">
      <alignment vertical="center" wrapText="1"/>
      <protection/>
    </xf>
    <xf numFmtId="4" fontId="11" fillId="42" borderId="13" xfId="0" applyNumberFormat="1" applyFont="1" applyFill="1" applyBorder="1" applyAlignment="1">
      <alignment vertical="center" wrapText="1"/>
    </xf>
    <xf numFmtId="0" fontId="12" fillId="42" borderId="13" xfId="469" applyFont="1" applyFill="1" applyBorder="1" applyAlignment="1">
      <alignment vertical="center" wrapText="1"/>
      <protection/>
    </xf>
    <xf numFmtId="0" fontId="11" fillId="42" borderId="13" xfId="0" applyFont="1" applyFill="1" applyBorder="1" applyAlignment="1">
      <alignment vertical="center" wrapText="1"/>
    </xf>
    <xf numFmtId="43" fontId="11" fillId="42" borderId="13" xfId="469" applyNumberFormat="1" applyFont="1" applyFill="1" applyBorder="1" applyAlignment="1">
      <alignment vertical="center" wrapText="1"/>
      <protection/>
    </xf>
    <xf numFmtId="0" fontId="11" fillId="42" borderId="16" xfId="469" applyFont="1" applyFill="1" applyBorder="1" applyAlignment="1">
      <alignment horizontal="center" vertical="center" wrapText="1"/>
      <protection/>
    </xf>
    <xf numFmtId="172" fontId="11" fillId="42" borderId="16" xfId="0" applyNumberFormat="1" applyFont="1" applyFill="1" applyBorder="1" applyAlignment="1">
      <alignment vertical="center" wrapText="1"/>
    </xf>
    <xf numFmtId="0" fontId="12" fillId="42" borderId="16" xfId="469" applyFont="1" applyFill="1" applyBorder="1" applyAlignment="1">
      <alignment vertical="center" wrapText="1"/>
      <protection/>
    </xf>
    <xf numFmtId="0" fontId="11" fillId="42" borderId="16" xfId="0" applyFont="1" applyFill="1" applyBorder="1" applyAlignment="1">
      <alignment vertical="center" wrapText="1"/>
    </xf>
    <xf numFmtId="43" fontId="11" fillId="42" borderId="16" xfId="469" applyNumberFormat="1" applyFont="1" applyFill="1" applyBorder="1" applyAlignment="1">
      <alignment vertical="center" wrapText="1"/>
      <protection/>
    </xf>
    <xf numFmtId="4" fontId="11" fillId="42" borderId="16" xfId="465" applyNumberFormat="1" applyFont="1" applyFill="1" applyBorder="1" applyAlignment="1">
      <alignment vertical="center" wrapText="1"/>
      <protection/>
    </xf>
    <xf numFmtId="4" fontId="11" fillId="42" borderId="16" xfId="0" applyNumberFormat="1" applyFont="1" applyFill="1" applyBorder="1" applyAlignment="1">
      <alignment vertical="center" wrapText="1"/>
    </xf>
    <xf numFmtId="4" fontId="11" fillId="42" borderId="12" xfId="465" applyNumberFormat="1" applyFont="1" applyFill="1" applyBorder="1" applyAlignment="1">
      <alignment vertical="center" wrapText="1"/>
      <protection/>
    </xf>
    <xf numFmtId="0" fontId="12" fillId="42" borderId="14" xfId="469" applyFont="1" applyFill="1" applyBorder="1" applyAlignment="1">
      <alignment vertical="center" wrapText="1"/>
      <protection/>
    </xf>
    <xf numFmtId="43" fontId="12" fillId="42" borderId="14" xfId="469" applyNumberFormat="1" applyFont="1" applyFill="1" applyBorder="1" applyAlignment="1">
      <alignment vertical="center" wrapText="1"/>
      <protection/>
    </xf>
    <xf numFmtId="43" fontId="12" fillId="42" borderId="13" xfId="469" applyNumberFormat="1" applyFont="1" applyFill="1" applyBorder="1" applyAlignment="1">
      <alignment vertical="center" wrapText="1"/>
      <protection/>
    </xf>
    <xf numFmtId="0" fontId="12" fillId="42" borderId="16" xfId="469" applyFont="1" applyFill="1" applyBorder="1" applyAlignment="1">
      <alignment horizontal="center" vertical="center" wrapText="1"/>
      <protection/>
    </xf>
    <xf numFmtId="43" fontId="12" fillId="42" borderId="16" xfId="469" applyNumberFormat="1" applyFont="1" applyFill="1" applyBorder="1" applyAlignment="1">
      <alignment vertical="center" wrapText="1"/>
      <protection/>
    </xf>
    <xf numFmtId="4" fontId="12" fillId="42" borderId="12" xfId="469" applyNumberFormat="1" applyFont="1" applyFill="1" applyBorder="1" applyAlignment="1">
      <alignment horizontal="left" vertical="center" wrapText="1"/>
      <protection/>
    </xf>
    <xf numFmtId="0" fontId="11" fillId="42" borderId="12" xfId="469" applyFont="1" applyFill="1" applyBorder="1" applyAlignment="1">
      <alignment horizontal="center" vertical="center" wrapText="1"/>
      <protection/>
    </xf>
    <xf numFmtId="0" fontId="11" fillId="42" borderId="12" xfId="469" applyFont="1" applyFill="1" applyBorder="1" applyAlignment="1">
      <alignment vertical="center" wrapText="1"/>
      <protection/>
    </xf>
    <xf numFmtId="0" fontId="11" fillId="42" borderId="12" xfId="0" applyFont="1" applyFill="1" applyBorder="1" applyAlignment="1">
      <alignment vertical="center" wrapText="1"/>
    </xf>
    <xf numFmtId="4" fontId="11" fillId="42" borderId="12" xfId="0" applyNumberFormat="1" applyFont="1" applyFill="1" applyBorder="1" applyAlignment="1">
      <alignment vertical="center" wrapText="1"/>
    </xf>
    <xf numFmtId="43" fontId="11" fillId="42" borderId="14" xfId="469" applyNumberFormat="1" applyFont="1" applyFill="1" applyBorder="1" applyAlignment="1">
      <alignment vertical="center" wrapText="1"/>
      <protection/>
    </xf>
    <xf numFmtId="4" fontId="49" fillId="0" borderId="13" xfId="465" applyNumberFormat="1" applyFont="1" applyFill="1" applyBorder="1" applyAlignment="1">
      <alignment vertical="center" wrapText="1"/>
      <protection/>
    </xf>
    <xf numFmtId="172" fontId="11" fillId="42" borderId="13" xfId="498" applyNumberFormat="1" applyFont="1" applyFill="1" applyBorder="1" applyAlignment="1">
      <alignment vertical="center" wrapText="1"/>
      <protection/>
    </xf>
    <xf numFmtId="0" fontId="11" fillId="42" borderId="16" xfId="469" applyFont="1" applyFill="1" applyBorder="1" applyAlignment="1">
      <alignment vertical="center" wrapText="1"/>
      <protection/>
    </xf>
    <xf numFmtId="172" fontId="11" fillId="42" borderId="16" xfId="469" applyNumberFormat="1" applyFont="1" applyFill="1" applyBorder="1" applyAlignment="1">
      <alignment vertical="center" wrapText="1"/>
      <protection/>
    </xf>
    <xf numFmtId="0" fontId="38" fillId="42" borderId="12" xfId="469" applyFont="1" applyFill="1" applyBorder="1" applyAlignment="1">
      <alignment horizontal="center" vertical="center" wrapText="1"/>
      <protection/>
    </xf>
    <xf numFmtId="4" fontId="58" fillId="42" borderId="12" xfId="469" applyNumberFormat="1" applyFont="1" applyFill="1" applyBorder="1" applyAlignment="1">
      <alignment vertical="center" wrapText="1"/>
      <protection/>
    </xf>
    <xf numFmtId="0" fontId="11" fillId="0" borderId="14" xfId="0" applyFont="1" applyFill="1" applyBorder="1" applyAlignment="1">
      <alignment vertical="center" wrapText="1"/>
    </xf>
    <xf numFmtId="0" fontId="11" fillId="0" borderId="13" xfId="469" applyFont="1" applyFill="1" applyBorder="1" applyAlignment="1">
      <alignment horizontal="center" vertical="center" wrapText="1"/>
      <protection/>
    </xf>
    <xf numFmtId="172" fontId="11" fillId="0" borderId="13" xfId="0" applyNumberFormat="1" applyFont="1" applyFill="1" applyBorder="1" applyAlignment="1">
      <alignment vertical="center" wrapText="1"/>
    </xf>
    <xf numFmtId="0" fontId="11" fillId="0" borderId="13" xfId="0" applyFont="1" applyFill="1" applyBorder="1" applyAlignment="1">
      <alignment vertical="center" wrapText="1"/>
    </xf>
    <xf numFmtId="4" fontId="11" fillId="0" borderId="13" xfId="0" applyNumberFormat="1" applyFont="1" applyFill="1" applyBorder="1" applyAlignment="1">
      <alignment vertical="center" wrapText="1"/>
    </xf>
    <xf numFmtId="4" fontId="58" fillId="42" borderId="16" xfId="469" applyNumberFormat="1" applyFont="1" applyFill="1" applyBorder="1" applyAlignment="1">
      <alignment vertical="center" wrapText="1"/>
      <protection/>
    </xf>
    <xf numFmtId="4" fontId="11" fillId="42" borderId="16" xfId="469" applyNumberFormat="1" applyFont="1" applyFill="1" applyBorder="1" applyAlignment="1">
      <alignment vertical="center" wrapText="1"/>
      <protection/>
    </xf>
    <xf numFmtId="0" fontId="11" fillId="42" borderId="13" xfId="498" applyFont="1" applyFill="1" applyBorder="1" applyAlignment="1">
      <alignment horizontal="left" vertical="center" wrapText="1"/>
      <protection/>
    </xf>
    <xf numFmtId="4" fontId="11" fillId="42" borderId="13" xfId="469" applyNumberFormat="1" applyFont="1" applyFill="1" applyBorder="1" applyAlignment="1">
      <alignment vertical="center" wrapText="1"/>
      <protection/>
    </xf>
    <xf numFmtId="43" fontId="11" fillId="42" borderId="14" xfId="441" applyNumberFormat="1" applyFont="1" applyFill="1" applyBorder="1" applyAlignment="1">
      <alignment vertical="center" wrapText="1"/>
      <protection/>
    </xf>
    <xf numFmtId="0" fontId="11" fillId="42" borderId="13" xfId="0" applyFont="1" applyFill="1" applyBorder="1" applyAlignment="1">
      <alignment horizontal="left" vertical="center" wrapText="1"/>
    </xf>
    <xf numFmtId="43" fontId="11" fillId="42" borderId="13" xfId="441" applyNumberFormat="1" applyFont="1" applyFill="1" applyBorder="1" applyAlignment="1">
      <alignment vertical="center" wrapText="1"/>
      <protection/>
    </xf>
    <xf numFmtId="0" fontId="59" fillId="0" borderId="13" xfId="0" applyFont="1" applyBorder="1" applyAlignment="1">
      <alignment horizontal="left" vertical="center" wrapText="1"/>
    </xf>
    <xf numFmtId="43" fontId="11" fillId="42" borderId="16" xfId="441" applyNumberFormat="1" applyFont="1" applyFill="1" applyBorder="1" applyAlignment="1">
      <alignment vertical="center" wrapText="1"/>
      <protection/>
    </xf>
    <xf numFmtId="2" fontId="32" fillId="0" borderId="13" xfId="0" applyNumberFormat="1" applyFont="1" applyFill="1" applyBorder="1" applyAlignment="1">
      <alignment horizontal="left" vertical="center" wrapText="1"/>
    </xf>
    <xf numFmtId="2" fontId="11" fillId="0" borderId="13" xfId="0" applyNumberFormat="1" applyFont="1" applyFill="1" applyBorder="1" applyAlignment="1">
      <alignment horizontal="left" vertical="center" wrapText="1"/>
    </xf>
    <xf numFmtId="4" fontId="11" fillId="42" borderId="14" xfId="469" applyNumberFormat="1" applyFont="1" applyFill="1" applyBorder="1" applyAlignment="1">
      <alignment vertical="center" wrapText="1"/>
      <protection/>
    </xf>
    <xf numFmtId="0" fontId="12" fillId="42" borderId="12" xfId="469" applyFont="1" applyFill="1" applyBorder="1" applyAlignment="1">
      <alignment horizontal="left" vertical="center" wrapText="1"/>
      <protection/>
    </xf>
    <xf numFmtId="2" fontId="11" fillId="0" borderId="14" xfId="174" applyNumberFormat="1" applyFont="1" applyFill="1" applyBorder="1" applyAlignment="1">
      <alignment horizontal="left" vertical="center" wrapText="1"/>
      <protection/>
    </xf>
    <xf numFmtId="2" fontId="11" fillId="0" borderId="13" xfId="174" applyNumberFormat="1" applyFont="1" applyFill="1" applyBorder="1" applyAlignment="1">
      <alignment horizontal="left" vertical="center" wrapText="1"/>
      <protection/>
    </xf>
    <xf numFmtId="1" fontId="11" fillId="42" borderId="13" xfId="0" applyNumberFormat="1" applyFont="1" applyFill="1" applyBorder="1" applyAlignment="1">
      <alignment horizontal="left" vertical="center" wrapText="1"/>
    </xf>
    <xf numFmtId="0" fontId="11" fillId="0" borderId="13" xfId="469" applyFont="1" applyFill="1" applyBorder="1" applyAlignment="1">
      <alignment vertical="center" wrapText="1"/>
      <protection/>
    </xf>
    <xf numFmtId="1" fontId="11" fillId="0" borderId="13" xfId="0" applyNumberFormat="1" applyFont="1" applyFill="1" applyBorder="1" applyAlignment="1">
      <alignment horizontal="left" vertical="center" wrapText="1"/>
    </xf>
    <xf numFmtId="172" fontId="11" fillId="0" borderId="13" xfId="469" applyNumberFormat="1" applyFont="1" applyFill="1" applyBorder="1" applyAlignment="1">
      <alignment vertical="center" wrapText="1"/>
      <protection/>
    </xf>
    <xf numFmtId="4" fontId="11" fillId="0" borderId="13" xfId="465" applyNumberFormat="1" applyFont="1" applyFill="1" applyBorder="1" applyAlignment="1">
      <alignment vertical="center" wrapText="1"/>
      <protection/>
    </xf>
    <xf numFmtId="0" fontId="11" fillId="42" borderId="27" xfId="469" applyFont="1" applyFill="1" applyBorder="1" applyAlignment="1">
      <alignment vertical="center" wrapText="1"/>
      <protection/>
    </xf>
    <xf numFmtId="172" fontId="11" fillId="42" borderId="14" xfId="498" applyNumberFormat="1" applyFont="1" applyFill="1" applyBorder="1" applyAlignment="1">
      <alignment vertical="center" wrapText="1"/>
      <protection/>
    </xf>
    <xf numFmtId="0" fontId="48" fillId="42" borderId="13" xfId="469" applyFont="1" applyFill="1" applyBorder="1" applyAlignment="1">
      <alignment vertical="center" wrapText="1"/>
      <protection/>
    </xf>
    <xf numFmtId="0" fontId="12" fillId="42" borderId="27" xfId="469" applyFont="1" applyFill="1" applyBorder="1" applyAlignment="1">
      <alignment vertical="center" wrapText="1"/>
      <protection/>
    </xf>
    <xf numFmtId="172" fontId="59" fillId="0" borderId="13" xfId="498" applyNumberFormat="1" applyFont="1" applyFill="1" applyBorder="1" applyAlignment="1">
      <alignment vertical="center" wrapText="1"/>
      <protection/>
    </xf>
    <xf numFmtId="0" fontId="59" fillId="0" borderId="13" xfId="469" applyFont="1" applyFill="1" applyBorder="1" applyAlignment="1">
      <alignment vertical="center" wrapText="1"/>
      <protection/>
    </xf>
    <xf numFmtId="0" fontId="59" fillId="0" borderId="13" xfId="0" applyFont="1" applyFill="1" applyBorder="1" applyAlignment="1">
      <alignment vertical="center" wrapText="1"/>
    </xf>
    <xf numFmtId="4" fontId="59" fillId="0" borderId="13" xfId="0" applyNumberFormat="1" applyFont="1" applyFill="1" applyBorder="1" applyAlignment="1">
      <alignment vertical="center" wrapText="1"/>
    </xf>
    <xf numFmtId="4" fontId="11" fillId="42" borderId="13" xfId="174" applyNumberFormat="1" applyFont="1" applyFill="1" applyBorder="1" applyAlignment="1">
      <alignment horizontal="left" vertical="center" wrapText="1"/>
      <protection/>
    </xf>
    <xf numFmtId="172" fontId="11" fillId="0" borderId="13" xfId="498" applyNumberFormat="1" applyFont="1" applyFill="1" applyBorder="1" applyAlignment="1">
      <alignment vertical="center" wrapText="1"/>
      <protection/>
    </xf>
    <xf numFmtId="0" fontId="12" fillId="0" borderId="13" xfId="469" applyFont="1" applyFill="1" applyBorder="1" applyAlignment="1">
      <alignment vertical="center" wrapText="1"/>
      <protection/>
    </xf>
    <xf numFmtId="43" fontId="12" fillId="0" borderId="13" xfId="469" applyNumberFormat="1" applyFont="1" applyFill="1" applyBorder="1" applyAlignment="1">
      <alignment vertical="center" wrapText="1"/>
      <protection/>
    </xf>
    <xf numFmtId="0" fontId="11" fillId="42" borderId="16" xfId="465" applyFont="1" applyFill="1" applyBorder="1" applyAlignment="1">
      <alignment vertical="center" wrapText="1"/>
      <protection/>
    </xf>
    <xf numFmtId="0" fontId="11" fillId="42" borderId="12" xfId="465" applyFont="1" applyFill="1" applyBorder="1" applyAlignment="1">
      <alignment vertical="center" wrapText="1"/>
      <protection/>
    </xf>
    <xf numFmtId="43" fontId="11" fillId="42" borderId="12" xfId="441" applyNumberFormat="1" applyFont="1" applyFill="1" applyBorder="1" applyAlignment="1">
      <alignment vertical="center" wrapText="1"/>
      <protection/>
    </xf>
    <xf numFmtId="172" fontId="11" fillId="42" borderId="12" xfId="0" applyNumberFormat="1" applyFont="1" applyFill="1" applyBorder="1" applyAlignment="1">
      <alignment vertical="center" wrapText="1"/>
    </xf>
    <xf numFmtId="4" fontId="11" fillId="42" borderId="12" xfId="469" applyNumberFormat="1" applyFont="1" applyFill="1" applyBorder="1" applyAlignment="1">
      <alignment vertical="center" wrapText="1"/>
      <protection/>
    </xf>
    <xf numFmtId="0" fontId="11" fillId="42" borderId="14" xfId="465" applyFont="1" applyFill="1" applyBorder="1" applyAlignment="1">
      <alignment vertical="center" wrapText="1"/>
      <protection/>
    </xf>
    <xf numFmtId="0" fontId="11" fillId="42" borderId="13" xfId="465" applyFont="1" applyFill="1" applyBorder="1" applyAlignment="1">
      <alignment vertical="center" wrapText="1"/>
      <protection/>
    </xf>
    <xf numFmtId="0" fontId="11" fillId="42" borderId="0" xfId="469" applyFont="1" applyFill="1" applyBorder="1" applyAlignment="1">
      <alignment horizontal="center" vertical="center" wrapText="1"/>
      <protection/>
    </xf>
    <xf numFmtId="0" fontId="11" fillId="42" borderId="0" xfId="469" applyFont="1" applyFill="1" applyBorder="1" applyAlignment="1">
      <alignment vertical="center" wrapText="1"/>
      <protection/>
    </xf>
    <xf numFmtId="4" fontId="11" fillId="42" borderId="0" xfId="469" applyNumberFormat="1" applyFont="1" applyFill="1" applyBorder="1" applyAlignment="1">
      <alignment vertical="center" wrapText="1"/>
      <protection/>
    </xf>
    <xf numFmtId="0" fontId="11" fillId="42" borderId="0" xfId="465" applyFont="1" applyFill="1" applyAlignment="1">
      <alignment vertical="center" wrapText="1"/>
      <protection/>
    </xf>
    <xf numFmtId="4" fontId="12" fillId="42" borderId="12" xfId="469" applyNumberFormat="1" applyFont="1" applyFill="1" applyBorder="1" applyAlignment="1">
      <alignment horizontal="center" vertical="center" wrapText="1"/>
      <protection/>
    </xf>
    <xf numFmtId="0" fontId="7" fillId="0" borderId="0" xfId="174" applyFont="1" applyFill="1" applyAlignment="1">
      <alignment horizontal="center" vertical="center" wrapText="1"/>
      <protection/>
    </xf>
    <xf numFmtId="183" fontId="16" fillId="0" borderId="13" xfId="174" applyNumberFormat="1" applyFont="1" applyFill="1" applyBorder="1" applyAlignment="1">
      <alignment horizontal="center" vertical="center" wrapText="1"/>
      <protection/>
    </xf>
    <xf numFmtId="43" fontId="6" fillId="0" borderId="13" xfId="499" applyNumberFormat="1" applyFont="1" applyFill="1" applyBorder="1" applyAlignment="1">
      <alignment horizontal="center" vertical="center" wrapText="1"/>
      <protection/>
    </xf>
    <xf numFmtId="1" fontId="6" fillId="0" borderId="22" xfId="174" applyNumberFormat="1" applyFont="1" applyFill="1" applyBorder="1" applyAlignment="1">
      <alignment horizontal="center" vertical="center" wrapText="1"/>
      <protection/>
    </xf>
    <xf numFmtId="43" fontId="6" fillId="0" borderId="12" xfId="174" applyNumberFormat="1" applyFont="1" applyFill="1" applyBorder="1" applyAlignment="1">
      <alignment vertical="center" wrapText="1"/>
      <protection/>
    </xf>
    <xf numFmtId="43" fontId="7" fillId="0" borderId="13" xfId="174" applyNumberFormat="1" applyFont="1" applyFill="1" applyBorder="1" applyAlignment="1">
      <alignment horizontal="center" vertical="center" wrapText="1"/>
      <protection/>
    </xf>
    <xf numFmtId="43" fontId="7" fillId="0" borderId="13" xfId="174" applyNumberFormat="1" applyFont="1" applyFill="1" applyBorder="1" applyAlignment="1">
      <alignment horizontal="left" vertical="center" wrapText="1"/>
      <protection/>
    </xf>
    <xf numFmtId="43" fontId="7" fillId="0" borderId="12" xfId="174" applyNumberFormat="1" applyFont="1" applyFill="1" applyBorder="1" applyAlignment="1">
      <alignment horizontal="center" vertical="center" wrapText="1"/>
      <protection/>
    </xf>
    <xf numFmtId="1" fontId="16" fillId="0" borderId="12" xfId="174" applyNumberFormat="1" applyFont="1" applyFill="1" applyBorder="1" applyAlignment="1">
      <alignment horizontal="left" vertical="center" wrapText="1"/>
      <protection/>
    </xf>
    <xf numFmtId="1" fontId="6" fillId="0" borderId="13" xfId="174" applyNumberFormat="1" applyFont="1" applyFill="1" applyBorder="1" applyAlignment="1">
      <alignment horizontal="left" vertical="center" wrapText="1"/>
      <protection/>
    </xf>
    <xf numFmtId="1" fontId="7" fillId="0" borderId="13" xfId="174" applyNumberFormat="1" applyFont="1" applyFill="1" applyBorder="1" applyAlignment="1">
      <alignment horizontal="left" vertical="center" wrapText="1"/>
      <protection/>
    </xf>
    <xf numFmtId="1" fontId="7" fillId="0" borderId="12" xfId="174" applyNumberFormat="1" applyFont="1" applyFill="1" applyBorder="1" applyAlignment="1">
      <alignment horizontal="center" vertical="center" wrapText="1"/>
      <protection/>
    </xf>
    <xf numFmtId="1" fontId="7" fillId="0" borderId="13" xfId="0" applyNumberFormat="1" applyFont="1" applyFill="1" applyBorder="1" applyAlignment="1">
      <alignment horizontal="left" vertical="center" wrapText="1"/>
    </xf>
    <xf numFmtId="1" fontId="6" fillId="0" borderId="12" xfId="174" applyNumberFormat="1" applyFont="1" applyFill="1" applyBorder="1" applyAlignment="1">
      <alignment horizontal="left" vertical="center" wrapText="1"/>
      <protection/>
    </xf>
    <xf numFmtId="172" fontId="7" fillId="0" borderId="13" xfId="499" applyNumberFormat="1" applyFont="1" applyFill="1" applyBorder="1" applyAlignment="1">
      <alignment vertical="center" wrapText="1"/>
      <protection/>
    </xf>
    <xf numFmtId="43" fontId="16" fillId="0" borderId="12" xfId="174" applyNumberFormat="1" applyFont="1" applyFill="1" applyBorder="1" applyAlignment="1">
      <alignment horizontal="center" vertical="center" wrapText="1"/>
      <protection/>
    </xf>
    <xf numFmtId="0" fontId="6" fillId="0" borderId="12" xfId="174" applyFont="1" applyFill="1" applyBorder="1" applyAlignment="1">
      <alignment horizontal="center" vertical="center" wrapText="1"/>
      <protection/>
    </xf>
    <xf numFmtId="1" fontId="6" fillId="0" borderId="12" xfId="174" applyNumberFormat="1" applyFont="1" applyFill="1" applyBorder="1" applyAlignment="1">
      <alignment horizontal="center" vertical="center" wrapText="1"/>
      <protection/>
    </xf>
    <xf numFmtId="0" fontId="16" fillId="0" borderId="12" xfId="174" applyFont="1" applyFill="1" applyBorder="1" applyAlignment="1">
      <alignment horizontal="center" vertical="center" wrapText="1"/>
      <protection/>
    </xf>
    <xf numFmtId="0" fontId="7" fillId="0" borderId="13" xfId="174" applyFont="1" applyFill="1" applyBorder="1" applyAlignment="1">
      <alignment horizontal="center" vertical="center" wrapText="1"/>
      <protection/>
    </xf>
    <xf numFmtId="43" fontId="7" fillId="0" borderId="0" xfId="174" applyNumberFormat="1" applyFont="1" applyFill="1" applyAlignment="1">
      <alignment horizontal="center" vertical="center" wrapText="1"/>
      <protection/>
    </xf>
    <xf numFmtId="0" fontId="6" fillId="0" borderId="13" xfId="174" applyFont="1" applyFill="1" applyBorder="1" applyAlignment="1">
      <alignment horizontal="center" vertical="center" wrapText="1"/>
      <protection/>
    </xf>
    <xf numFmtId="1" fontId="7" fillId="0" borderId="13" xfId="174" applyNumberFormat="1" applyFont="1" applyFill="1" applyBorder="1" applyAlignment="1">
      <alignment horizontal="center" vertical="center" wrapText="1"/>
      <protection/>
    </xf>
    <xf numFmtId="1" fontId="8" fillId="0" borderId="13" xfId="174" applyNumberFormat="1" applyFont="1" applyFill="1" applyBorder="1" applyAlignment="1">
      <alignment horizontal="left" vertical="center" wrapText="1"/>
      <protection/>
    </xf>
    <xf numFmtId="43" fontId="7" fillId="0" borderId="13" xfId="0" applyNumberFormat="1" applyFont="1" applyFill="1" applyBorder="1" applyAlignment="1">
      <alignment vertical="center" wrapText="1"/>
    </xf>
    <xf numFmtId="1" fontId="7" fillId="0" borderId="13" xfId="0" applyNumberFormat="1" applyFont="1" applyFill="1" applyBorder="1" applyAlignment="1">
      <alignment vertical="center" wrapText="1"/>
    </xf>
    <xf numFmtId="43" fontId="8" fillId="0" borderId="13" xfId="174" applyNumberFormat="1" applyFont="1" applyFill="1" applyBorder="1" applyAlignment="1">
      <alignment horizontal="left" vertical="center" wrapText="1"/>
      <protection/>
    </xf>
    <xf numFmtId="1" fontId="8" fillId="0" borderId="13" xfId="174" applyNumberFormat="1" applyFont="1" applyFill="1" applyBorder="1" applyAlignment="1">
      <alignment horizontal="center" vertical="center" wrapText="1"/>
      <protection/>
    </xf>
    <xf numFmtId="1" fontId="7" fillId="0" borderId="13" xfId="441" applyNumberFormat="1" applyFont="1" applyFill="1" applyBorder="1" applyAlignment="1">
      <alignment horizontal="center" vertical="center" wrapText="1"/>
      <protection/>
    </xf>
    <xf numFmtId="1" fontId="7" fillId="0" borderId="13" xfId="441" applyNumberFormat="1" applyFont="1" applyFill="1" applyBorder="1" applyAlignment="1">
      <alignment vertical="center" wrapText="1"/>
      <protection/>
    </xf>
    <xf numFmtId="1" fontId="7" fillId="0" borderId="0" xfId="174" applyNumberFormat="1" applyFont="1" applyFill="1" applyAlignment="1">
      <alignment horizontal="left" vertical="center" wrapText="1"/>
      <protection/>
    </xf>
    <xf numFmtId="43" fontId="7" fillId="0" borderId="0" xfId="174" applyNumberFormat="1" applyFont="1" applyFill="1" applyAlignment="1">
      <alignment horizontal="left" vertical="center" wrapText="1"/>
      <protection/>
    </xf>
    <xf numFmtId="1" fontId="7" fillId="0" borderId="0" xfId="174" applyNumberFormat="1" applyFont="1" applyFill="1" applyAlignment="1">
      <alignment horizontal="center" vertical="center" wrapText="1"/>
      <protection/>
    </xf>
    <xf numFmtId="0" fontId="7" fillId="0" borderId="13" xfId="499" applyFont="1" applyFill="1" applyBorder="1" applyAlignment="1">
      <alignment vertical="center" wrapText="1"/>
      <protection/>
    </xf>
    <xf numFmtId="43" fontId="7" fillId="0" borderId="13" xfId="499" applyNumberFormat="1" applyFont="1" applyFill="1" applyBorder="1" applyAlignment="1">
      <alignment vertical="center" wrapText="1"/>
      <protection/>
    </xf>
    <xf numFmtId="172" fontId="7" fillId="0" borderId="13" xfId="0" applyNumberFormat="1" applyFont="1" applyFill="1" applyBorder="1" applyAlignment="1">
      <alignment vertical="center" wrapText="1"/>
    </xf>
    <xf numFmtId="43" fontId="6" fillId="0" borderId="12" xfId="174" applyNumberFormat="1" applyFont="1" applyFill="1" applyBorder="1" applyAlignment="1">
      <alignment horizontal="center" vertical="center" wrapText="1"/>
      <protection/>
    </xf>
    <xf numFmtId="43" fontId="7" fillId="0" borderId="13" xfId="0" applyNumberFormat="1" applyFont="1" applyFill="1" applyBorder="1" applyAlignment="1">
      <alignment horizontal="center" vertical="center" wrapText="1"/>
    </xf>
    <xf numFmtId="43" fontId="8" fillId="0" borderId="13" xfId="441" applyNumberFormat="1" applyFont="1" applyFill="1" applyBorder="1" applyAlignment="1">
      <alignment vertical="center" wrapText="1"/>
      <protection/>
    </xf>
    <xf numFmtId="39" fontId="8" fillId="0" borderId="13" xfId="441" applyNumberFormat="1" applyFont="1" applyFill="1" applyBorder="1" applyAlignment="1">
      <alignment vertical="center" wrapText="1"/>
      <protection/>
    </xf>
    <xf numFmtId="43" fontId="8" fillId="0" borderId="13" xfId="499" applyNumberFormat="1" applyFont="1" applyFill="1" applyBorder="1" applyAlignment="1">
      <alignment vertical="center" wrapText="1"/>
      <protection/>
    </xf>
    <xf numFmtId="43" fontId="8" fillId="0" borderId="16" xfId="441" applyNumberFormat="1" applyFont="1" applyFill="1" applyBorder="1" applyAlignment="1">
      <alignment vertical="center" wrapText="1"/>
      <protection/>
    </xf>
    <xf numFmtId="43" fontId="8" fillId="0" borderId="16" xfId="174" applyNumberFormat="1" applyFont="1" applyFill="1" applyBorder="1" applyAlignment="1">
      <alignment horizontal="left" vertical="center" wrapText="1"/>
      <protection/>
    </xf>
    <xf numFmtId="1" fontId="8" fillId="0" borderId="16" xfId="174" applyNumberFormat="1" applyFont="1" applyFill="1" applyBorder="1" applyAlignment="1">
      <alignment horizontal="center" vertical="center" wrapText="1"/>
      <protection/>
    </xf>
    <xf numFmtId="39" fontId="8" fillId="0" borderId="16" xfId="441" applyNumberFormat="1" applyFont="1" applyFill="1" applyBorder="1" applyAlignment="1">
      <alignment vertical="center" wrapText="1"/>
      <protection/>
    </xf>
    <xf numFmtId="1" fontId="8" fillId="0" borderId="16" xfId="174" applyNumberFormat="1" applyFont="1" applyFill="1" applyBorder="1" applyAlignment="1">
      <alignment horizontal="left" vertical="center" wrapText="1"/>
      <protection/>
    </xf>
    <xf numFmtId="0" fontId="60" fillId="0" borderId="0" xfId="174" applyFont="1" applyFill="1" applyAlignment="1">
      <alignment horizontal="center" vertical="center" wrapText="1"/>
      <protection/>
    </xf>
    <xf numFmtId="43" fontId="6" fillId="0" borderId="13" xfId="174" applyNumberFormat="1" applyFont="1" applyFill="1" applyBorder="1" applyAlignment="1">
      <alignment horizontal="center" vertical="center" wrapText="1"/>
      <protection/>
    </xf>
    <xf numFmtId="1" fontId="6" fillId="0" borderId="13" xfId="174" applyNumberFormat="1" applyFont="1" applyFill="1" applyBorder="1" applyAlignment="1">
      <alignment horizontal="center" vertical="center" wrapText="1"/>
      <protection/>
    </xf>
    <xf numFmtId="0" fontId="6" fillId="0" borderId="13" xfId="499" applyFont="1" applyFill="1" applyBorder="1" applyAlignment="1">
      <alignment vertical="center" wrapText="1"/>
      <protection/>
    </xf>
    <xf numFmtId="43" fontId="6" fillId="0" borderId="13" xfId="499" applyNumberFormat="1" applyFont="1" applyFill="1" applyBorder="1" applyAlignment="1">
      <alignment vertical="center" wrapText="1"/>
      <protection/>
    </xf>
    <xf numFmtId="43" fontId="7" fillId="0" borderId="13" xfId="465" applyNumberFormat="1" applyFont="1" applyFill="1" applyBorder="1" applyAlignment="1">
      <alignment vertical="center" wrapText="1"/>
      <protection/>
    </xf>
    <xf numFmtId="0" fontId="7" fillId="0" borderId="13" xfId="499" applyFont="1" applyFill="1" applyBorder="1" applyAlignment="1">
      <alignment horizontal="left" vertical="center" wrapText="1"/>
      <protection/>
    </xf>
    <xf numFmtId="43" fontId="8" fillId="0" borderId="16" xfId="499" applyNumberFormat="1" applyFont="1" applyFill="1" applyBorder="1" applyAlignment="1">
      <alignment vertical="center" wrapText="1"/>
      <protection/>
    </xf>
    <xf numFmtId="1" fontId="7" fillId="0" borderId="27" xfId="0" applyNumberFormat="1" applyFont="1" applyFill="1" applyBorder="1" applyAlignment="1">
      <alignment vertical="center" wrapText="1"/>
    </xf>
    <xf numFmtId="2" fontId="7" fillId="0" borderId="13" xfId="174" applyNumberFormat="1" applyFont="1" applyFill="1" applyBorder="1" applyAlignment="1">
      <alignment horizontal="right" vertical="center" wrapText="1"/>
      <protection/>
    </xf>
    <xf numFmtId="43" fontId="8" fillId="0" borderId="12" xfId="174" applyNumberFormat="1" applyFont="1" applyFill="1" applyBorder="1" applyAlignment="1">
      <alignment horizontal="center" vertical="center" wrapText="1"/>
      <protection/>
    </xf>
    <xf numFmtId="43" fontId="7" fillId="0" borderId="16" xfId="174" applyNumberFormat="1" applyFont="1" applyFill="1" applyBorder="1" applyAlignment="1">
      <alignment horizontal="left" vertical="center" wrapText="1"/>
      <protection/>
    </xf>
    <xf numFmtId="43" fontId="7" fillId="0" borderId="16" xfId="174" applyNumberFormat="1" applyFont="1" applyFill="1" applyBorder="1" applyAlignment="1">
      <alignment horizontal="center" vertical="center" wrapText="1"/>
      <protection/>
    </xf>
    <xf numFmtId="2" fontId="7" fillId="0" borderId="16" xfId="174" applyNumberFormat="1" applyFont="1" applyFill="1" applyBorder="1" applyAlignment="1">
      <alignment horizontal="right" vertical="center" wrapText="1"/>
      <protection/>
    </xf>
    <xf numFmtId="43" fontId="6" fillId="0" borderId="13" xfId="174" applyNumberFormat="1" applyFont="1" applyFill="1" applyBorder="1" applyAlignment="1">
      <alignment vertical="center" wrapText="1"/>
      <protection/>
    </xf>
    <xf numFmtId="43" fontId="7" fillId="0" borderId="13" xfId="174" applyNumberFormat="1" applyFont="1" applyFill="1" applyBorder="1" applyAlignment="1">
      <alignment horizontal="right" vertical="center" wrapText="1"/>
      <protection/>
    </xf>
    <xf numFmtId="43" fontId="7" fillId="0" borderId="13" xfId="499" applyNumberFormat="1" applyFont="1" applyFill="1" applyBorder="1" applyAlignment="1">
      <alignment horizontal="right" vertical="center" wrapText="1"/>
      <protection/>
    </xf>
    <xf numFmtId="43" fontId="7" fillId="0" borderId="13" xfId="174" applyNumberFormat="1" applyFont="1" applyFill="1" applyBorder="1" applyAlignment="1">
      <alignment vertical="center" wrapText="1"/>
      <protection/>
    </xf>
    <xf numFmtId="43" fontId="7" fillId="0" borderId="13" xfId="499" applyNumberFormat="1" applyFont="1" applyFill="1" applyBorder="1" applyAlignment="1">
      <alignment horizontal="center" vertical="center" wrapText="1"/>
      <protection/>
    </xf>
    <xf numFmtId="172" fontId="6" fillId="0" borderId="13" xfId="499" applyNumberFormat="1" applyFont="1" applyFill="1" applyBorder="1" applyAlignment="1">
      <alignment vertical="center" wrapText="1"/>
      <protection/>
    </xf>
    <xf numFmtId="183" fontId="7" fillId="0" borderId="13" xfId="174" applyNumberFormat="1" applyFont="1" applyFill="1" applyBorder="1" applyAlignment="1">
      <alignment horizontal="center" vertical="center" wrapText="1"/>
      <protection/>
    </xf>
    <xf numFmtId="43" fontId="8" fillId="0" borderId="13" xfId="174" applyNumberFormat="1" applyFont="1" applyFill="1" applyBorder="1" applyAlignment="1">
      <alignment horizontal="center" vertical="center" wrapText="1"/>
      <protection/>
    </xf>
    <xf numFmtId="43" fontId="8" fillId="0" borderId="16" xfId="174" applyNumberFormat="1" applyFont="1" applyFill="1" applyBorder="1" applyAlignment="1">
      <alignment horizontal="center" vertical="center" wrapText="1"/>
      <protection/>
    </xf>
    <xf numFmtId="43" fontId="6" fillId="42" borderId="12" xfId="174" applyNumberFormat="1" applyFont="1" applyFill="1" applyBorder="1" applyAlignment="1">
      <alignment horizontal="right" vertical="center"/>
      <protection/>
    </xf>
    <xf numFmtId="43" fontId="8" fillId="42" borderId="13" xfId="174" applyNumberFormat="1" applyFont="1" applyFill="1" applyBorder="1" applyAlignment="1">
      <alignment vertical="center"/>
      <protection/>
    </xf>
    <xf numFmtId="43" fontId="6" fillId="42" borderId="12" xfId="174" applyNumberFormat="1" applyFont="1" applyFill="1" applyBorder="1" applyAlignment="1" quotePrefix="1">
      <alignment horizontal="right" vertical="center"/>
      <protection/>
    </xf>
    <xf numFmtId="43" fontId="6" fillId="42" borderId="12" xfId="174" applyNumberFormat="1" applyFont="1" applyFill="1" applyBorder="1" applyAlignment="1">
      <alignment vertical="center"/>
      <protection/>
    </xf>
    <xf numFmtId="43" fontId="6" fillId="42" borderId="12" xfId="174" applyNumberFormat="1" applyFont="1" applyFill="1" applyBorder="1" applyAlignment="1">
      <alignment horizontal="right" vertical="center"/>
      <protection/>
    </xf>
    <xf numFmtId="43" fontId="7" fillId="42" borderId="14" xfId="174" applyNumberFormat="1" applyFont="1" applyFill="1" applyBorder="1" applyAlignment="1">
      <alignment vertical="center"/>
      <protection/>
    </xf>
    <xf numFmtId="43" fontId="7" fillId="42" borderId="16" xfId="174" applyNumberFormat="1" applyFont="1" applyFill="1" applyBorder="1" applyAlignment="1">
      <alignment vertical="center"/>
      <protection/>
    </xf>
    <xf numFmtId="43" fontId="6" fillId="42" borderId="12" xfId="174" applyNumberFormat="1" applyFont="1" applyFill="1" applyBorder="1" applyAlignment="1">
      <alignment vertical="center"/>
      <protection/>
    </xf>
    <xf numFmtId="43" fontId="7" fillId="42" borderId="16" xfId="174" applyNumberFormat="1" applyFont="1" applyFill="1" applyBorder="1" applyAlignment="1">
      <alignment horizontal="right" vertical="center"/>
      <protection/>
    </xf>
    <xf numFmtId="43" fontId="7" fillId="42" borderId="12" xfId="174" applyNumberFormat="1" applyFont="1" applyFill="1" applyBorder="1" applyAlignment="1">
      <alignment vertical="center"/>
      <protection/>
    </xf>
    <xf numFmtId="43" fontId="61" fillId="0" borderId="13" xfId="174" applyNumberFormat="1" applyFont="1" applyBorder="1" applyAlignment="1">
      <alignment horizontal="right" vertical="center"/>
      <protection/>
    </xf>
    <xf numFmtId="0" fontId="46" fillId="0" borderId="32" xfId="0" applyFont="1" applyBorder="1" applyAlignment="1">
      <alignment horizontal="center" vertical="center" wrapText="1"/>
    </xf>
    <xf numFmtId="43" fontId="4" fillId="0" borderId="12" xfId="174" applyNumberFormat="1" applyFont="1" applyFill="1" applyBorder="1" applyAlignment="1">
      <alignment vertical="center" wrapText="1"/>
      <protection/>
    </xf>
    <xf numFmtId="0" fontId="11" fillId="42" borderId="19" xfId="469" applyFont="1" applyFill="1" applyBorder="1" applyAlignment="1">
      <alignment vertical="center" wrapText="1"/>
      <protection/>
    </xf>
    <xf numFmtId="0" fontId="12" fillId="42" borderId="31" xfId="469" applyFont="1" applyFill="1" applyBorder="1" applyAlignment="1">
      <alignment vertical="center" wrapText="1"/>
      <protection/>
    </xf>
    <xf numFmtId="0" fontId="12" fillId="42" borderId="24" xfId="469" applyFont="1" applyFill="1" applyBorder="1" applyAlignment="1">
      <alignment vertical="center" wrapText="1"/>
      <protection/>
    </xf>
    <xf numFmtId="0" fontId="11" fillId="0" borderId="19" xfId="0" applyFont="1" applyFill="1" applyBorder="1" applyAlignment="1">
      <alignment vertical="center" wrapText="1"/>
    </xf>
    <xf numFmtId="0" fontId="11" fillId="42" borderId="31" xfId="469" applyFont="1" applyFill="1" applyBorder="1" applyAlignment="1">
      <alignment vertical="center" wrapText="1"/>
      <protection/>
    </xf>
    <xf numFmtId="0" fontId="11" fillId="42" borderId="15" xfId="469" applyFont="1" applyFill="1" applyBorder="1" applyAlignment="1">
      <alignment vertical="center" wrapText="1"/>
      <protection/>
    </xf>
    <xf numFmtId="0" fontId="59" fillId="0" borderId="27" xfId="469" applyFont="1" applyFill="1" applyBorder="1" applyAlignment="1">
      <alignment vertical="center" wrapText="1"/>
      <protection/>
    </xf>
    <xf numFmtId="0" fontId="37" fillId="0" borderId="0" xfId="174" applyFont="1" applyFill="1" applyAlignment="1">
      <alignment horizontal="left" vertical="center" wrapText="1"/>
      <protection/>
    </xf>
    <xf numFmtId="0" fontId="54" fillId="0" borderId="0" xfId="174" applyFont="1" applyFill="1" applyAlignment="1">
      <alignment horizontal="left" vertical="center" wrapText="1"/>
      <protection/>
    </xf>
    <xf numFmtId="0" fontId="37" fillId="0" borderId="0" xfId="174" applyFont="1" applyFill="1" applyAlignment="1">
      <alignment horizontal="center" vertical="center" wrapText="1"/>
      <protection/>
    </xf>
    <xf numFmtId="0" fontId="7" fillId="0" borderId="0" xfId="174" applyFont="1" applyFill="1" applyAlignment="1">
      <alignment horizontal="left" vertical="center" wrapText="1"/>
      <protection/>
    </xf>
    <xf numFmtId="0" fontId="52" fillId="0" borderId="0" xfId="174" applyFont="1" applyFill="1" applyAlignment="1">
      <alignment horizontal="left" vertical="center" wrapText="1"/>
      <protection/>
    </xf>
    <xf numFmtId="0" fontId="53" fillId="0" borderId="0" xfId="174" applyFont="1" applyFill="1" applyAlignment="1">
      <alignment horizontal="left" vertical="center" wrapText="1"/>
      <protection/>
    </xf>
    <xf numFmtId="0" fontId="57" fillId="0" borderId="0" xfId="174" applyFont="1" applyFill="1" applyAlignment="1">
      <alignment horizontal="left" vertical="center" wrapText="1"/>
      <protection/>
    </xf>
    <xf numFmtId="0" fontId="37" fillId="0" borderId="0" xfId="174" applyFont="1" applyFill="1" applyAlignment="1">
      <alignment horizontal="left" vertical="center" wrapText="1"/>
      <protection/>
    </xf>
    <xf numFmtId="0" fontId="56" fillId="0" borderId="0" xfId="174" applyFont="1" applyFill="1" applyAlignment="1">
      <alignment horizontal="center" vertical="center" wrapText="1"/>
      <protection/>
    </xf>
    <xf numFmtId="0" fontId="12" fillId="42" borderId="12" xfId="465" applyFont="1" applyFill="1" applyBorder="1" applyAlignment="1">
      <alignment horizontal="center" vertical="center" wrapText="1"/>
      <protection/>
    </xf>
    <xf numFmtId="43" fontId="11" fillId="42" borderId="14" xfId="0" applyNumberFormat="1" applyFont="1" applyFill="1" applyBorder="1" applyAlignment="1">
      <alignment vertical="center" wrapText="1"/>
    </xf>
    <xf numFmtId="43" fontId="11" fillId="42" borderId="13" xfId="0" applyNumberFormat="1" applyFont="1" applyFill="1" applyBorder="1" applyAlignment="1">
      <alignment vertical="center" wrapText="1"/>
    </xf>
    <xf numFmtId="43" fontId="11" fillId="42" borderId="16" xfId="0" applyNumberFormat="1" applyFont="1" applyFill="1" applyBorder="1" applyAlignment="1">
      <alignment vertical="center" wrapText="1"/>
    </xf>
    <xf numFmtId="43" fontId="11" fillId="42" borderId="12" xfId="0" applyNumberFormat="1" applyFont="1" applyFill="1" applyBorder="1" applyAlignment="1">
      <alignment vertical="center" wrapText="1"/>
    </xf>
    <xf numFmtId="43" fontId="11" fillId="42" borderId="0" xfId="469" applyNumberFormat="1" applyFont="1" applyFill="1" applyBorder="1" applyAlignment="1">
      <alignment vertical="center" wrapText="1"/>
      <protection/>
    </xf>
    <xf numFmtId="43" fontId="12" fillId="42" borderId="12" xfId="465" applyNumberFormat="1" applyFont="1" applyFill="1" applyBorder="1" applyAlignment="1">
      <alignment vertical="center" wrapText="1"/>
      <protection/>
    </xf>
    <xf numFmtId="43" fontId="11" fillId="42" borderId="14" xfId="465" applyNumberFormat="1" applyFont="1" applyFill="1" applyBorder="1" applyAlignment="1">
      <alignment vertical="center" wrapText="1"/>
      <protection/>
    </xf>
    <xf numFmtId="43" fontId="11" fillId="42" borderId="13" xfId="465" applyNumberFormat="1" applyFont="1" applyFill="1" applyBorder="1" applyAlignment="1">
      <alignment vertical="center" wrapText="1"/>
      <protection/>
    </xf>
    <xf numFmtId="43" fontId="11" fillId="42" borderId="16" xfId="465" applyNumberFormat="1" applyFont="1" applyFill="1" applyBorder="1" applyAlignment="1">
      <alignment vertical="center" wrapText="1"/>
      <protection/>
    </xf>
    <xf numFmtId="43" fontId="11" fillId="42" borderId="12" xfId="465" applyNumberFormat="1" applyFont="1" applyFill="1" applyBorder="1" applyAlignment="1">
      <alignment vertical="center" wrapText="1"/>
      <protection/>
    </xf>
    <xf numFmtId="43" fontId="11" fillId="42" borderId="0" xfId="465" applyNumberFormat="1" applyFont="1" applyFill="1" applyAlignment="1">
      <alignment vertical="center" wrapText="1"/>
      <protection/>
    </xf>
    <xf numFmtId="4" fontId="11" fillId="42" borderId="14" xfId="469" applyNumberFormat="1" applyFont="1" applyFill="1" applyBorder="1" applyAlignment="1">
      <alignment horizontal="left" vertical="center" wrapText="1"/>
      <protection/>
    </xf>
    <xf numFmtId="4" fontId="11" fillId="42" borderId="13" xfId="469" applyNumberFormat="1" applyFont="1" applyFill="1" applyBorder="1" applyAlignment="1">
      <alignment horizontal="left" vertical="center" wrapText="1"/>
      <protection/>
    </xf>
    <xf numFmtId="4" fontId="12" fillId="42" borderId="16" xfId="469" applyNumberFormat="1" applyFont="1" applyFill="1" applyBorder="1" applyAlignment="1">
      <alignment horizontal="left" vertical="center" wrapText="1"/>
      <protection/>
    </xf>
    <xf numFmtId="0" fontId="137" fillId="42" borderId="13" xfId="469" applyFont="1" applyFill="1" applyBorder="1" applyAlignment="1">
      <alignment horizontal="center" vertical="center" wrapText="1"/>
      <protection/>
    </xf>
    <xf numFmtId="172" fontId="137" fillId="42" borderId="13" xfId="498" applyNumberFormat="1" applyFont="1" applyFill="1" applyBorder="1" applyAlignment="1">
      <alignment vertical="center" wrapText="1"/>
      <protection/>
    </xf>
    <xf numFmtId="172" fontId="137" fillId="42" borderId="13" xfId="0" applyNumberFormat="1" applyFont="1" applyFill="1" applyBorder="1" applyAlignment="1">
      <alignment vertical="center" wrapText="1"/>
    </xf>
    <xf numFmtId="4" fontId="137" fillId="42" borderId="13" xfId="0" applyNumberFormat="1" applyFont="1" applyFill="1" applyBorder="1" applyAlignment="1">
      <alignment vertical="center" wrapText="1"/>
    </xf>
    <xf numFmtId="43" fontId="137" fillId="42" borderId="13" xfId="0" applyNumberFormat="1" applyFont="1" applyFill="1" applyBorder="1" applyAlignment="1">
      <alignment vertical="center" wrapText="1"/>
    </xf>
    <xf numFmtId="172" fontId="137" fillId="42" borderId="13" xfId="469" applyNumberFormat="1" applyFont="1" applyFill="1" applyBorder="1" applyAlignment="1">
      <alignment vertical="center" wrapText="1"/>
      <protection/>
    </xf>
    <xf numFmtId="0" fontId="137" fillId="42" borderId="13" xfId="469" applyFont="1" applyFill="1" applyBorder="1" applyAlignment="1">
      <alignment vertical="center" wrapText="1"/>
      <protection/>
    </xf>
    <xf numFmtId="0" fontId="138" fillId="0" borderId="0" xfId="174" applyFont="1" applyFill="1" applyAlignment="1">
      <alignment horizontal="left" vertical="center" wrapText="1"/>
      <protection/>
    </xf>
    <xf numFmtId="0" fontId="12" fillId="0" borderId="19" xfId="0" applyFont="1" applyFill="1" applyBorder="1" applyAlignment="1">
      <alignment vertical="center" wrapText="1"/>
    </xf>
    <xf numFmtId="0" fontId="12" fillId="42" borderId="19" xfId="469" applyFont="1" applyFill="1" applyBorder="1" applyAlignment="1">
      <alignment vertical="center" wrapText="1"/>
      <protection/>
    </xf>
    <xf numFmtId="0" fontId="63" fillId="0" borderId="0" xfId="174" applyFont="1" applyFill="1" applyAlignment="1">
      <alignment horizontal="left" vertical="center" wrapText="1"/>
      <protection/>
    </xf>
    <xf numFmtId="0" fontId="58" fillId="0" borderId="19" xfId="0" applyFont="1" applyFill="1" applyBorder="1" applyAlignment="1">
      <alignment vertical="center" wrapText="1"/>
    </xf>
    <xf numFmtId="0" fontId="58" fillId="42" borderId="19" xfId="469" applyFont="1" applyFill="1" applyBorder="1" applyAlignment="1">
      <alignment vertical="center" wrapText="1"/>
      <protection/>
    </xf>
    <xf numFmtId="0" fontId="64" fillId="0" borderId="0" xfId="174" applyFont="1" applyFill="1" applyAlignment="1">
      <alignment horizontal="left" vertical="center" wrapText="1"/>
      <protection/>
    </xf>
    <xf numFmtId="0" fontId="38" fillId="42" borderId="14" xfId="469" applyFont="1" applyFill="1" applyBorder="1" applyAlignment="1">
      <alignment horizontal="center" vertical="center" wrapText="1"/>
      <protection/>
    </xf>
    <xf numFmtId="4" fontId="58" fillId="42" borderId="14" xfId="469" applyNumberFormat="1" applyFont="1" applyFill="1" applyBorder="1" applyAlignment="1">
      <alignment vertical="center" wrapText="1"/>
      <protection/>
    </xf>
    <xf numFmtId="43" fontId="11" fillId="0" borderId="13" xfId="0" applyNumberFormat="1" applyFont="1" applyFill="1" applyBorder="1" applyAlignment="1">
      <alignment vertical="center" wrapText="1"/>
    </xf>
    <xf numFmtId="0" fontId="58" fillId="0" borderId="13" xfId="469" applyFont="1" applyFill="1" applyBorder="1" applyAlignment="1">
      <alignment horizontal="center" vertical="center" wrapText="1"/>
      <protection/>
    </xf>
    <xf numFmtId="172" fontId="58" fillId="0" borderId="13" xfId="0" applyNumberFormat="1" applyFont="1" applyFill="1" applyBorder="1" applyAlignment="1">
      <alignment vertical="center" wrapText="1"/>
    </xf>
    <xf numFmtId="0" fontId="58" fillId="0" borderId="13" xfId="0" applyFont="1" applyFill="1" applyBorder="1" applyAlignment="1">
      <alignment vertical="center" wrapText="1"/>
    </xf>
    <xf numFmtId="4" fontId="58" fillId="0" borderId="13" xfId="0" applyNumberFormat="1" applyFont="1" applyFill="1" applyBorder="1" applyAlignment="1">
      <alignment vertical="center" wrapText="1"/>
    </xf>
    <xf numFmtId="43" fontId="58" fillId="0" borderId="13" xfId="0" applyNumberFormat="1" applyFont="1" applyFill="1" applyBorder="1" applyAlignment="1">
      <alignment vertical="center" wrapText="1"/>
    </xf>
    <xf numFmtId="43" fontId="58" fillId="42" borderId="13" xfId="0" applyNumberFormat="1" applyFont="1" applyFill="1" applyBorder="1" applyAlignment="1">
      <alignment vertical="center" wrapText="1"/>
    </xf>
    <xf numFmtId="0" fontId="12" fillId="0" borderId="13" xfId="469" applyFont="1" applyFill="1" applyBorder="1" applyAlignment="1">
      <alignment horizontal="center" vertical="center" wrapText="1"/>
      <protection/>
    </xf>
    <xf numFmtId="172" fontId="12" fillId="0" borderId="13" xfId="0" applyNumberFormat="1" applyFont="1" applyFill="1" applyBorder="1" applyAlignment="1">
      <alignment vertical="center" wrapText="1"/>
    </xf>
    <xf numFmtId="0" fontId="12" fillId="0" borderId="13" xfId="0" applyFont="1" applyFill="1" applyBorder="1" applyAlignment="1">
      <alignment vertical="center" wrapText="1"/>
    </xf>
    <xf numFmtId="4" fontId="12" fillId="0" borderId="13" xfId="0" applyNumberFormat="1" applyFont="1" applyFill="1" applyBorder="1" applyAlignment="1">
      <alignment vertical="center" wrapText="1"/>
    </xf>
    <xf numFmtId="43" fontId="12" fillId="0" borderId="13" xfId="0" applyNumberFormat="1" applyFont="1" applyFill="1" applyBorder="1" applyAlignment="1">
      <alignment vertical="center" wrapText="1"/>
    </xf>
    <xf numFmtId="43" fontId="12" fillId="42" borderId="13" xfId="0" applyNumberFormat="1" applyFont="1" applyFill="1" applyBorder="1" applyAlignment="1">
      <alignment vertical="center" wrapText="1"/>
    </xf>
    <xf numFmtId="0" fontId="38" fillId="0" borderId="13" xfId="0" applyFont="1" applyFill="1" applyBorder="1" applyAlignment="1">
      <alignment vertical="center" wrapText="1"/>
    </xf>
    <xf numFmtId="43" fontId="12" fillId="42" borderId="12" xfId="469" applyNumberFormat="1" applyFont="1" applyFill="1" applyBorder="1" applyAlignment="1">
      <alignment horizontal="center" vertical="center" wrapText="1"/>
      <protection/>
    </xf>
    <xf numFmtId="0" fontId="59" fillId="0" borderId="16" xfId="0" applyFont="1" applyBorder="1" applyAlignment="1">
      <alignment horizontal="left" vertical="center" wrapText="1"/>
    </xf>
    <xf numFmtId="43" fontId="49" fillId="0" borderId="13" xfId="465" applyNumberFormat="1" applyFont="1" applyFill="1" applyBorder="1" applyAlignment="1">
      <alignment vertical="center" wrapText="1"/>
      <protection/>
    </xf>
    <xf numFmtId="43" fontId="11" fillId="0" borderId="13" xfId="465" applyNumberFormat="1" applyFont="1" applyFill="1" applyBorder="1" applyAlignment="1">
      <alignment vertical="center" wrapText="1"/>
      <protection/>
    </xf>
    <xf numFmtId="2" fontId="11" fillId="0" borderId="16" xfId="0" applyNumberFormat="1" applyFont="1" applyFill="1" applyBorder="1" applyAlignment="1">
      <alignment horizontal="left" vertical="center" wrapText="1"/>
    </xf>
    <xf numFmtId="0" fontId="12" fillId="42" borderId="14" xfId="469" applyFont="1" applyFill="1" applyBorder="1" applyAlignment="1">
      <alignment horizontal="center" vertical="center" wrapText="1"/>
      <protection/>
    </xf>
    <xf numFmtId="0" fontId="11" fillId="42" borderId="14" xfId="469" applyFont="1" applyFill="1" applyBorder="1" applyAlignment="1">
      <alignment horizontal="left" vertical="center" wrapText="1"/>
      <protection/>
    </xf>
    <xf numFmtId="0" fontId="11" fillId="42" borderId="13" xfId="469" applyFont="1" applyFill="1" applyBorder="1" applyAlignment="1">
      <alignment horizontal="left" vertical="center" wrapText="1"/>
      <protection/>
    </xf>
    <xf numFmtId="0" fontId="58" fillId="42" borderId="12" xfId="469" applyFont="1" applyFill="1" applyBorder="1" applyAlignment="1">
      <alignment horizontal="center" vertical="center" wrapText="1"/>
      <protection/>
    </xf>
    <xf numFmtId="4" fontId="58" fillId="42" borderId="12" xfId="469" applyNumberFormat="1" applyFont="1" applyFill="1" applyBorder="1" applyAlignment="1">
      <alignment horizontal="left" vertical="center" wrapText="1"/>
      <protection/>
    </xf>
    <xf numFmtId="43" fontId="58" fillId="42" borderId="12" xfId="469" applyNumberFormat="1" applyFont="1" applyFill="1" applyBorder="1" applyAlignment="1">
      <alignment vertical="center" wrapText="1"/>
      <protection/>
    </xf>
    <xf numFmtId="4" fontId="38" fillId="42" borderId="12" xfId="465" applyNumberFormat="1" applyFont="1" applyFill="1" applyBorder="1" applyAlignment="1">
      <alignment vertical="center" wrapText="1"/>
      <protection/>
    </xf>
    <xf numFmtId="43" fontId="38" fillId="42" borderId="12" xfId="465" applyNumberFormat="1" applyFont="1" applyFill="1" applyBorder="1" applyAlignment="1">
      <alignment vertical="center" wrapText="1"/>
      <protection/>
    </xf>
    <xf numFmtId="43" fontId="38" fillId="42" borderId="12" xfId="0" applyNumberFormat="1" applyFont="1" applyFill="1" applyBorder="1" applyAlignment="1">
      <alignment vertical="center" wrapText="1"/>
    </xf>
    <xf numFmtId="0" fontId="38" fillId="42" borderId="12" xfId="469" applyFont="1" applyFill="1" applyBorder="1" applyAlignment="1">
      <alignment vertical="center" wrapText="1"/>
      <protection/>
    </xf>
    <xf numFmtId="0" fontId="58" fillId="42" borderId="12" xfId="469" applyFont="1" applyFill="1" applyBorder="1" applyAlignment="1">
      <alignment vertical="center" wrapText="1"/>
      <protection/>
    </xf>
    <xf numFmtId="0" fontId="8" fillId="0" borderId="0" xfId="174" applyFont="1" applyFill="1" applyAlignment="1">
      <alignment horizontal="center" vertical="center" wrapText="1"/>
      <protection/>
    </xf>
    <xf numFmtId="0" fontId="49" fillId="42" borderId="16" xfId="469" applyFont="1" applyFill="1" applyBorder="1" applyAlignment="1">
      <alignment horizontal="center" vertical="center" wrapText="1"/>
      <protection/>
    </xf>
    <xf numFmtId="172" fontId="49" fillId="42" borderId="16" xfId="498" applyNumberFormat="1" applyFont="1" applyFill="1" applyBorder="1" applyAlignment="1">
      <alignment vertical="center" wrapText="1"/>
      <protection/>
    </xf>
    <xf numFmtId="4" fontId="49" fillId="42" borderId="16" xfId="465" applyNumberFormat="1" applyFont="1" applyFill="1" applyBorder="1" applyAlignment="1">
      <alignment vertical="center" wrapText="1"/>
      <protection/>
    </xf>
    <xf numFmtId="43" fontId="49" fillId="42" borderId="16" xfId="465" applyNumberFormat="1" applyFont="1" applyFill="1" applyBorder="1" applyAlignment="1">
      <alignment vertical="center" wrapText="1"/>
      <protection/>
    </xf>
    <xf numFmtId="43" fontId="48" fillId="42" borderId="16" xfId="469" applyNumberFormat="1" applyFont="1" applyFill="1" applyBorder="1" applyAlignment="1">
      <alignment vertical="center" wrapText="1"/>
      <protection/>
    </xf>
    <xf numFmtId="0" fontId="49" fillId="42" borderId="16" xfId="469" applyFont="1" applyFill="1" applyBorder="1" applyAlignment="1">
      <alignment vertical="center" wrapText="1"/>
      <protection/>
    </xf>
    <xf numFmtId="43" fontId="59" fillId="0" borderId="13" xfId="0" applyNumberFormat="1" applyFont="1" applyFill="1" applyBorder="1" applyAlignment="1">
      <alignment vertical="center" wrapText="1"/>
    </xf>
    <xf numFmtId="172" fontId="59" fillId="0" borderId="16" xfId="498" applyNumberFormat="1" applyFont="1" applyFill="1" applyBorder="1" applyAlignment="1">
      <alignment vertical="center" wrapText="1"/>
      <protection/>
    </xf>
    <xf numFmtId="4" fontId="59" fillId="0" borderId="16" xfId="0" applyNumberFormat="1" applyFont="1" applyFill="1" applyBorder="1" applyAlignment="1">
      <alignment vertical="center" wrapText="1"/>
    </xf>
    <xf numFmtId="43" fontId="59" fillId="0" borderId="16" xfId="0" applyNumberFormat="1" applyFont="1" applyFill="1" applyBorder="1" applyAlignment="1">
      <alignment vertical="center" wrapText="1"/>
    </xf>
    <xf numFmtId="0" fontId="59" fillId="0" borderId="16" xfId="0" applyFont="1" applyFill="1" applyBorder="1" applyAlignment="1">
      <alignment vertical="center" wrapText="1"/>
    </xf>
    <xf numFmtId="0" fontId="59" fillId="0" borderId="16" xfId="469" applyFont="1" applyFill="1" applyBorder="1" applyAlignment="1">
      <alignment vertical="center" wrapText="1"/>
      <protection/>
    </xf>
    <xf numFmtId="0" fontId="40" fillId="0" borderId="0" xfId="174" applyFont="1" applyFill="1" applyAlignment="1">
      <alignment horizontal="left" vertical="center" wrapText="1"/>
      <protection/>
    </xf>
    <xf numFmtId="43" fontId="11" fillId="42" borderId="13" xfId="174" applyNumberFormat="1" applyFont="1" applyFill="1" applyBorder="1" applyAlignment="1">
      <alignment horizontal="left" vertical="center" wrapText="1"/>
      <protection/>
    </xf>
    <xf numFmtId="0" fontId="11" fillId="42" borderId="33" xfId="469" applyFont="1" applyFill="1" applyBorder="1" applyAlignment="1">
      <alignment vertical="center" wrapText="1"/>
      <protection/>
    </xf>
    <xf numFmtId="172" fontId="11" fillId="42" borderId="26" xfId="0" applyNumberFormat="1" applyFont="1" applyFill="1" applyBorder="1" applyAlignment="1">
      <alignment vertical="center" wrapText="1"/>
    </xf>
    <xf numFmtId="172" fontId="11" fillId="42" borderId="34" xfId="0" applyNumberFormat="1" applyFont="1" applyFill="1" applyBorder="1" applyAlignment="1">
      <alignment vertical="center" wrapText="1"/>
    </xf>
    <xf numFmtId="4" fontId="6" fillId="0" borderId="23" xfId="174" applyNumberFormat="1" applyFont="1" applyFill="1" applyBorder="1" applyAlignment="1">
      <alignment horizontal="center" vertical="center" wrapText="1"/>
      <protection/>
    </xf>
    <xf numFmtId="49" fontId="7" fillId="0" borderId="35" xfId="174" applyNumberFormat="1" applyFont="1" applyFill="1" applyBorder="1" applyAlignment="1">
      <alignment horizontal="center" vertical="center" wrapText="1"/>
      <protection/>
    </xf>
    <xf numFmtId="0" fontId="32" fillId="0" borderId="36" xfId="0" applyFont="1" applyBorder="1" applyAlignment="1">
      <alignment vertical="center" wrapText="1"/>
    </xf>
    <xf numFmtId="0" fontId="32" fillId="0" borderId="36" xfId="0" applyFont="1" applyBorder="1" applyAlignment="1">
      <alignment horizontal="center" vertical="center" wrapText="1"/>
    </xf>
    <xf numFmtId="49" fontId="7" fillId="0" borderId="27" xfId="174" applyNumberFormat="1" applyFont="1" applyFill="1" applyBorder="1" applyAlignment="1">
      <alignment horizontal="center" vertical="center" wrapText="1"/>
      <protection/>
    </xf>
    <xf numFmtId="0" fontId="32" fillId="0" borderId="27" xfId="0" applyFont="1" applyBorder="1" applyAlignment="1">
      <alignment vertical="center" wrapText="1"/>
    </xf>
    <xf numFmtId="0" fontId="32" fillId="0" borderId="27" xfId="0" applyFont="1" applyBorder="1" applyAlignment="1">
      <alignment horizontal="center" vertical="center" wrapText="1"/>
    </xf>
    <xf numFmtId="0" fontId="46" fillId="0" borderId="12" xfId="0" applyFont="1" applyBorder="1" applyAlignment="1">
      <alignment horizontal="center" vertical="center" wrapText="1"/>
    </xf>
    <xf numFmtId="0" fontId="62" fillId="0" borderId="0" xfId="174" applyFont="1" applyFill="1" applyAlignment="1">
      <alignment vertical="center"/>
      <protection/>
    </xf>
    <xf numFmtId="0" fontId="33" fillId="0" borderId="0" xfId="500" applyFont="1" applyFill="1" applyAlignment="1">
      <alignment vertical="center"/>
      <protection/>
    </xf>
    <xf numFmtId="0" fontId="62" fillId="0" borderId="0" xfId="500" applyFont="1" applyFill="1" applyAlignment="1">
      <alignment horizontal="left" vertical="center"/>
      <protection/>
    </xf>
    <xf numFmtId="43" fontId="62" fillId="0" borderId="0" xfId="500" applyNumberFormat="1" applyFont="1" applyFill="1" applyAlignment="1">
      <alignment horizontal="center" vertical="center"/>
      <protection/>
    </xf>
    <xf numFmtId="43" fontId="65" fillId="0" borderId="0" xfId="500" applyNumberFormat="1" applyFont="1" applyFill="1" applyAlignment="1">
      <alignment horizontal="center" vertical="center"/>
      <protection/>
    </xf>
    <xf numFmtId="43" fontId="11" fillId="0" borderId="12" xfId="174" applyNumberFormat="1" applyFont="1" applyFill="1" applyBorder="1" applyAlignment="1">
      <alignment vertical="center"/>
      <protection/>
    </xf>
    <xf numFmtId="43" fontId="12" fillId="0" borderId="22" xfId="174" applyNumberFormat="1" applyFont="1" applyFill="1" applyBorder="1" applyAlignment="1">
      <alignment vertical="center"/>
      <protection/>
    </xf>
    <xf numFmtId="43" fontId="11" fillId="0" borderId="4" xfId="174" applyNumberFormat="1" applyFont="1" applyFill="1" applyBorder="1" applyAlignment="1">
      <alignment vertical="center"/>
      <protection/>
    </xf>
    <xf numFmtId="43" fontId="12" fillId="0" borderId="4" xfId="174" applyNumberFormat="1" applyFont="1" applyFill="1" applyBorder="1" applyAlignment="1">
      <alignment vertical="center"/>
      <protection/>
    </xf>
    <xf numFmtId="43" fontId="38" fillId="0" borderId="4" xfId="174" applyNumberFormat="1" applyFont="1" applyFill="1" applyBorder="1" applyAlignment="1">
      <alignment vertical="center"/>
      <protection/>
    </xf>
    <xf numFmtId="43" fontId="12" fillId="0" borderId="23" xfId="174" applyNumberFormat="1" applyFont="1" applyFill="1" applyBorder="1" applyAlignment="1">
      <alignment vertical="center"/>
      <protection/>
    </xf>
    <xf numFmtId="43" fontId="11" fillId="6" borderId="12" xfId="174" applyNumberFormat="1" applyFont="1" applyFill="1" applyBorder="1" applyAlignment="1">
      <alignment horizontal="center" vertical="center" wrapText="1"/>
      <protection/>
    </xf>
    <xf numFmtId="43" fontId="12" fillId="43" borderId="12" xfId="174" applyNumberFormat="1" applyFont="1" applyFill="1" applyBorder="1" applyAlignment="1">
      <alignment horizontal="center" vertical="center" wrapText="1"/>
      <protection/>
    </xf>
    <xf numFmtId="43" fontId="11" fillId="44" borderId="12" xfId="174" applyNumberFormat="1" applyFont="1" applyFill="1" applyBorder="1" applyAlignment="1">
      <alignment horizontal="center" vertical="center" wrapText="1"/>
      <protection/>
    </xf>
    <xf numFmtId="43" fontId="11" fillId="45" borderId="12" xfId="174" applyNumberFormat="1" applyFont="1" applyFill="1" applyBorder="1" applyAlignment="1">
      <alignment horizontal="center" vertical="center" wrapText="1"/>
      <protection/>
    </xf>
    <xf numFmtId="43" fontId="11" fillId="44" borderId="12" xfId="174" applyNumberFormat="1" applyFont="1" applyFill="1" applyBorder="1" applyAlignment="1">
      <alignment horizontal="center" vertical="center"/>
      <protection/>
    </xf>
    <xf numFmtId="4" fontId="12" fillId="43" borderId="12" xfId="174" applyNumberFormat="1" applyFont="1" applyFill="1" applyBorder="1" applyAlignment="1">
      <alignment horizontal="center" vertical="center"/>
      <protection/>
    </xf>
    <xf numFmtId="4" fontId="11" fillId="44" borderId="12" xfId="174" applyNumberFormat="1" applyFont="1" applyFill="1" applyBorder="1" applyAlignment="1">
      <alignment horizontal="center" vertical="center"/>
      <protection/>
    </xf>
    <xf numFmtId="4" fontId="38" fillId="45" borderId="12" xfId="174" applyNumberFormat="1" applyFont="1" applyFill="1" applyBorder="1" applyAlignment="1">
      <alignment horizontal="center" vertical="center"/>
      <protection/>
    </xf>
    <xf numFmtId="43" fontId="11" fillId="4" borderId="12" xfId="174" applyNumberFormat="1" applyFont="1" applyFill="1" applyBorder="1" applyAlignment="1">
      <alignment horizontal="center" vertical="center" wrapText="1"/>
      <protection/>
    </xf>
    <xf numFmtId="43" fontId="11" fillId="46" borderId="12" xfId="174" applyNumberFormat="1" applyFont="1" applyFill="1" applyBorder="1" applyAlignment="1">
      <alignment horizontal="center" vertical="center" wrapText="1"/>
      <protection/>
    </xf>
    <xf numFmtId="4" fontId="12" fillId="47" borderId="12" xfId="174" applyNumberFormat="1" applyFont="1" applyFill="1" applyBorder="1" applyAlignment="1">
      <alignment vertical="center"/>
      <protection/>
    </xf>
    <xf numFmtId="4" fontId="12" fillId="47" borderId="12" xfId="174" applyNumberFormat="1" applyFont="1" applyFill="1" applyBorder="1" applyAlignment="1">
      <alignment horizontal="center" vertical="center"/>
      <protection/>
    </xf>
    <xf numFmtId="43" fontId="12" fillId="6" borderId="12" xfId="174" applyNumberFormat="1" applyFont="1" applyFill="1" applyBorder="1" applyAlignment="1">
      <alignment vertical="center"/>
      <protection/>
    </xf>
    <xf numFmtId="43" fontId="12" fillId="43" borderId="12" xfId="174" applyNumberFormat="1" applyFont="1" applyFill="1" applyBorder="1" applyAlignment="1">
      <alignment vertical="center"/>
      <protection/>
    </xf>
    <xf numFmtId="43" fontId="12" fillId="47" borderId="12" xfId="174" applyNumberFormat="1" applyFont="1" applyFill="1" applyBorder="1" applyAlignment="1">
      <alignment vertical="center"/>
      <protection/>
    </xf>
    <xf numFmtId="43" fontId="58" fillId="47" borderId="12" xfId="174" applyNumberFormat="1" applyFont="1" applyFill="1" applyBorder="1" applyAlignment="1">
      <alignment vertical="center"/>
      <protection/>
    </xf>
    <xf numFmtId="3" fontId="12" fillId="43" borderId="12" xfId="174" applyNumberFormat="1" applyFont="1" applyFill="1" applyBorder="1" applyAlignment="1">
      <alignment vertical="center"/>
      <protection/>
    </xf>
    <xf numFmtId="4" fontId="12" fillId="43" borderId="12" xfId="174" applyNumberFormat="1" applyFont="1" applyFill="1" applyBorder="1" applyAlignment="1">
      <alignment vertical="center"/>
      <protection/>
    </xf>
    <xf numFmtId="43" fontId="12" fillId="45" borderId="12" xfId="174" applyNumberFormat="1" applyFont="1" applyFill="1" applyBorder="1" applyAlignment="1">
      <alignment vertical="center"/>
      <protection/>
    </xf>
    <xf numFmtId="43" fontId="12" fillId="4" borderId="12" xfId="174" applyNumberFormat="1" applyFont="1" applyFill="1" applyBorder="1" applyAlignment="1">
      <alignment vertical="center"/>
      <protection/>
    </xf>
    <xf numFmtId="4" fontId="12" fillId="46" borderId="12" xfId="174" applyNumberFormat="1" applyFont="1" applyFill="1" applyBorder="1" applyAlignment="1">
      <alignment vertical="center"/>
      <protection/>
    </xf>
    <xf numFmtId="4" fontId="11" fillId="44" borderId="12" xfId="174" applyNumberFormat="1" applyFont="1" applyFill="1" applyBorder="1" applyAlignment="1">
      <alignment vertical="center"/>
      <protection/>
    </xf>
    <xf numFmtId="43" fontId="11" fillId="6" borderId="12" xfId="174" applyNumberFormat="1" applyFont="1" applyFill="1" applyBorder="1" applyAlignment="1">
      <alignment vertical="center"/>
      <protection/>
    </xf>
    <xf numFmtId="43" fontId="12" fillId="43" borderId="12" xfId="174" applyNumberFormat="1" applyFont="1" applyFill="1" applyBorder="1" applyAlignment="1">
      <alignment vertical="center" wrapText="1"/>
      <protection/>
    </xf>
    <xf numFmtId="43" fontId="11" fillId="45" borderId="12" xfId="174" applyNumberFormat="1" applyFont="1" applyFill="1" applyBorder="1" applyAlignment="1">
      <alignment vertical="center"/>
      <protection/>
    </xf>
    <xf numFmtId="43" fontId="38" fillId="44" borderId="12" xfId="174" applyNumberFormat="1" applyFont="1" applyFill="1" applyBorder="1" applyAlignment="1">
      <alignment vertical="center"/>
      <protection/>
    </xf>
    <xf numFmtId="43" fontId="11" fillId="44" borderId="12" xfId="174" applyNumberFormat="1" applyFont="1" applyFill="1" applyBorder="1" applyAlignment="1">
      <alignment vertical="center"/>
      <protection/>
    </xf>
    <xf numFmtId="43" fontId="12" fillId="44" borderId="12" xfId="174" applyNumberFormat="1" applyFont="1" applyFill="1" applyBorder="1" applyAlignment="1">
      <alignment vertical="center" wrapText="1"/>
      <protection/>
    </xf>
    <xf numFmtId="43" fontId="11" fillId="4" borderId="12" xfId="174" applyNumberFormat="1" applyFont="1" applyFill="1" applyBorder="1" applyAlignment="1">
      <alignment vertical="center"/>
      <protection/>
    </xf>
    <xf numFmtId="43" fontId="11" fillId="46" borderId="12" xfId="174" applyNumberFormat="1" applyFont="1" applyFill="1" applyBorder="1" applyAlignment="1">
      <alignment vertical="center"/>
      <protection/>
    </xf>
    <xf numFmtId="4" fontId="38" fillId="45" borderId="12" xfId="174" applyNumberFormat="1" applyFont="1" applyFill="1" applyBorder="1" applyAlignment="1" quotePrefix="1">
      <alignment vertical="center"/>
      <protection/>
    </xf>
    <xf numFmtId="43" fontId="38" fillId="6" borderId="12" xfId="174" applyNumberFormat="1" applyFont="1" applyFill="1" applyBorder="1" applyAlignment="1">
      <alignment vertical="center"/>
      <protection/>
    </xf>
    <xf numFmtId="43" fontId="58" fillId="43" borderId="12" xfId="174" applyNumberFormat="1" applyFont="1" applyFill="1" applyBorder="1" applyAlignment="1">
      <alignment vertical="center" wrapText="1"/>
      <protection/>
    </xf>
    <xf numFmtId="43" fontId="38" fillId="45" borderId="12" xfId="174" applyNumberFormat="1" applyFont="1" applyFill="1" applyBorder="1" applyAlignment="1">
      <alignment vertical="center"/>
      <protection/>
    </xf>
    <xf numFmtId="43" fontId="38" fillId="0" borderId="12" xfId="174" applyNumberFormat="1" applyFont="1" applyFill="1" applyBorder="1" applyAlignment="1">
      <alignment vertical="center"/>
      <protection/>
    </xf>
    <xf numFmtId="43" fontId="58" fillId="0" borderId="12" xfId="174" applyNumberFormat="1" applyFont="1" applyFill="1" applyBorder="1" applyAlignment="1">
      <alignment vertical="center" wrapText="1"/>
      <protection/>
    </xf>
    <xf numFmtId="43" fontId="58" fillId="0" borderId="12" xfId="174" applyNumberFormat="1" applyFont="1" applyFill="1" applyBorder="1" applyAlignment="1">
      <alignment vertical="center"/>
      <protection/>
    </xf>
    <xf numFmtId="43" fontId="38" fillId="4" borderId="12" xfId="174" applyNumberFormat="1" applyFont="1" applyFill="1" applyBorder="1" applyAlignment="1">
      <alignment vertical="center"/>
      <protection/>
    </xf>
    <xf numFmtId="43" fontId="38" fillId="46" borderId="12" xfId="174" applyNumberFormat="1" applyFont="1" applyFill="1" applyBorder="1" applyAlignment="1">
      <alignment vertical="center"/>
      <protection/>
    </xf>
    <xf numFmtId="173" fontId="66" fillId="0" borderId="13" xfId="500" applyNumberFormat="1" applyFont="1" applyFill="1" applyBorder="1" applyAlignment="1">
      <alignment horizontal="right" vertical="center"/>
      <protection/>
    </xf>
    <xf numFmtId="43" fontId="12" fillId="0" borderId="12" xfId="174" applyNumberFormat="1" applyFont="1" applyFill="1" applyBorder="1" applyAlignment="1">
      <alignment vertical="center" wrapText="1"/>
      <protection/>
    </xf>
    <xf numFmtId="43" fontId="12" fillId="0" borderId="12" xfId="174" applyNumberFormat="1" applyFont="1" applyFill="1" applyBorder="1" applyAlignment="1">
      <alignment vertical="center"/>
      <protection/>
    </xf>
    <xf numFmtId="4" fontId="11" fillId="46" borderId="12" xfId="174" applyNumberFormat="1" applyFont="1" applyFill="1" applyBorder="1" applyAlignment="1">
      <alignment vertical="center"/>
      <protection/>
    </xf>
    <xf numFmtId="3" fontId="12" fillId="43" borderId="12" xfId="174" applyNumberFormat="1" applyFont="1" applyFill="1" applyBorder="1" applyAlignment="1">
      <alignment horizontal="center" vertical="center"/>
      <protection/>
    </xf>
    <xf numFmtId="43" fontId="12" fillId="46" borderId="12" xfId="174" applyNumberFormat="1" applyFont="1" applyFill="1" applyBorder="1" applyAlignment="1">
      <alignment vertical="center"/>
      <protection/>
    </xf>
    <xf numFmtId="4" fontId="11" fillId="44" borderId="12" xfId="174" applyNumberFormat="1" applyFont="1" applyFill="1" applyBorder="1" applyAlignment="1">
      <alignment horizontal="left" vertical="center"/>
      <protection/>
    </xf>
    <xf numFmtId="4" fontId="38" fillId="45" borderId="12" xfId="174" applyNumberFormat="1" applyFont="1" applyFill="1" applyBorder="1" applyAlignment="1">
      <alignment vertical="center"/>
      <protection/>
    </xf>
    <xf numFmtId="4" fontId="38" fillId="46" borderId="12" xfId="174" applyNumberFormat="1" applyFont="1" applyFill="1" applyBorder="1" applyAlignment="1">
      <alignment vertical="center"/>
      <protection/>
    </xf>
    <xf numFmtId="4" fontId="11" fillId="44" borderId="15" xfId="174" applyNumberFormat="1" applyFont="1" applyFill="1" applyBorder="1" applyAlignment="1">
      <alignment horizontal="center" vertical="center"/>
      <protection/>
    </xf>
    <xf numFmtId="4" fontId="11" fillId="44" borderId="15" xfId="174" applyNumberFormat="1" applyFont="1" applyFill="1" applyBorder="1" applyAlignment="1">
      <alignment horizontal="left" vertical="center"/>
      <protection/>
    </xf>
    <xf numFmtId="43" fontId="11" fillId="6" borderId="15" xfId="174" applyNumberFormat="1" applyFont="1" applyFill="1" applyBorder="1" applyAlignment="1">
      <alignment vertical="center"/>
      <protection/>
    </xf>
    <xf numFmtId="43" fontId="12" fillId="43" borderId="15" xfId="174" applyNumberFormat="1" applyFont="1" applyFill="1" applyBorder="1" applyAlignment="1">
      <alignment vertical="center" wrapText="1"/>
      <protection/>
    </xf>
    <xf numFmtId="43" fontId="11" fillId="44" borderId="15" xfId="174" applyNumberFormat="1" applyFont="1" applyFill="1" applyBorder="1" applyAlignment="1">
      <alignment vertical="center"/>
      <protection/>
    </xf>
    <xf numFmtId="43" fontId="11" fillId="0" borderId="15" xfId="174" applyNumberFormat="1" applyFont="1" applyFill="1" applyBorder="1" applyAlignment="1">
      <alignment vertical="center"/>
      <protection/>
    </xf>
    <xf numFmtId="43" fontId="58" fillId="43" borderId="31" xfId="174" applyNumberFormat="1" applyFont="1" applyFill="1" applyBorder="1" applyAlignment="1">
      <alignment vertical="center" wrapText="1"/>
      <protection/>
    </xf>
    <xf numFmtId="43" fontId="12" fillId="0" borderId="15" xfId="174" applyNumberFormat="1" applyFont="1" applyFill="1" applyBorder="1" applyAlignment="1">
      <alignment vertical="center" wrapText="1"/>
      <protection/>
    </xf>
    <xf numFmtId="43" fontId="38" fillId="0" borderId="15" xfId="174" applyNumberFormat="1" applyFont="1" applyFill="1" applyBorder="1" applyAlignment="1">
      <alignment vertical="center"/>
      <protection/>
    </xf>
    <xf numFmtId="43" fontId="12" fillId="0" borderId="15" xfId="174" applyNumberFormat="1" applyFont="1" applyFill="1" applyBorder="1" applyAlignment="1">
      <alignment vertical="center"/>
      <protection/>
    </xf>
    <xf numFmtId="43" fontId="11" fillId="4" borderId="15" xfId="174" applyNumberFormat="1" applyFont="1" applyFill="1" applyBorder="1" applyAlignment="1">
      <alignment vertical="center"/>
      <protection/>
    </xf>
    <xf numFmtId="43" fontId="11" fillId="46" borderId="15" xfId="174" applyNumberFormat="1" applyFont="1" applyFill="1" applyBorder="1" applyAlignment="1">
      <alignment vertical="center"/>
      <protection/>
    </xf>
    <xf numFmtId="43" fontId="58" fillId="43" borderId="24" xfId="174" applyNumberFormat="1" applyFont="1" applyFill="1" applyBorder="1" applyAlignment="1">
      <alignment vertical="center" wrapText="1"/>
      <protection/>
    </xf>
    <xf numFmtId="4" fontId="11" fillId="44" borderId="24" xfId="174" applyNumberFormat="1" applyFont="1" applyFill="1" applyBorder="1" applyAlignment="1">
      <alignment horizontal="center" vertical="center"/>
      <protection/>
    </xf>
    <xf numFmtId="4" fontId="11" fillId="44" borderId="24" xfId="174" applyNumberFormat="1" applyFont="1" applyFill="1" applyBorder="1" applyAlignment="1">
      <alignment horizontal="left" vertical="center"/>
      <protection/>
    </xf>
    <xf numFmtId="43" fontId="11" fillId="6" borderId="24" xfId="174" applyNumberFormat="1" applyFont="1" applyFill="1" applyBorder="1" applyAlignment="1">
      <alignment vertical="center"/>
      <protection/>
    </xf>
    <xf numFmtId="43" fontId="12" fillId="43" borderId="24" xfId="174" applyNumberFormat="1" applyFont="1" applyFill="1" applyBorder="1" applyAlignment="1">
      <alignment vertical="center" wrapText="1"/>
      <protection/>
    </xf>
    <xf numFmtId="43" fontId="11" fillId="44" borderId="24" xfId="174" applyNumberFormat="1" applyFont="1" applyFill="1" applyBorder="1" applyAlignment="1">
      <alignment vertical="center"/>
      <protection/>
    </xf>
    <xf numFmtId="43" fontId="11" fillId="0" borderId="24" xfId="174" applyNumberFormat="1" applyFont="1" applyFill="1" applyBorder="1" applyAlignment="1">
      <alignment vertical="center"/>
      <protection/>
    </xf>
    <xf numFmtId="43" fontId="12" fillId="0" borderId="24" xfId="174" applyNumberFormat="1" applyFont="1" applyFill="1" applyBorder="1" applyAlignment="1">
      <alignment vertical="center" wrapText="1"/>
      <protection/>
    </xf>
    <xf numFmtId="43" fontId="38" fillId="0" borderId="24" xfId="174" applyNumberFormat="1" applyFont="1" applyFill="1" applyBorder="1" applyAlignment="1">
      <alignment vertical="center"/>
      <protection/>
    </xf>
    <xf numFmtId="43" fontId="12" fillId="0" borderId="24" xfId="174" applyNumberFormat="1" applyFont="1" applyFill="1" applyBorder="1" applyAlignment="1">
      <alignment vertical="center"/>
      <protection/>
    </xf>
    <xf numFmtId="43" fontId="11" fillId="4" borderId="24" xfId="174" applyNumberFormat="1" applyFont="1" applyFill="1" applyBorder="1" applyAlignment="1">
      <alignment vertical="center"/>
      <protection/>
    </xf>
    <xf numFmtId="43" fontId="11" fillId="46" borderId="24" xfId="174" applyNumberFormat="1" applyFont="1" applyFill="1" applyBorder="1" applyAlignment="1">
      <alignment vertical="center"/>
      <protection/>
    </xf>
    <xf numFmtId="49" fontId="11" fillId="44" borderId="12" xfId="174" applyNumberFormat="1" applyFont="1" applyFill="1" applyBorder="1" applyAlignment="1">
      <alignment horizontal="center" vertical="center"/>
      <protection/>
    </xf>
    <xf numFmtId="0" fontId="11" fillId="44" borderId="12" xfId="174" applyFont="1" applyFill="1" applyBorder="1" applyAlignment="1">
      <alignment vertical="center"/>
      <protection/>
    </xf>
    <xf numFmtId="4" fontId="12" fillId="43" borderId="12" xfId="174" applyNumberFormat="1" applyFont="1" applyFill="1" applyBorder="1" applyAlignment="1">
      <alignment horizontal="right" vertical="center"/>
      <protection/>
    </xf>
    <xf numFmtId="4" fontId="11" fillId="4" borderId="12" xfId="174" applyNumberFormat="1" applyFont="1" applyFill="1" applyBorder="1" applyAlignment="1">
      <alignment vertical="center"/>
      <protection/>
    </xf>
    <xf numFmtId="4" fontId="11" fillId="4" borderId="12" xfId="174" applyNumberFormat="1" applyFont="1" applyFill="1" applyBorder="1" applyAlignment="1">
      <alignment horizontal="center" vertical="center"/>
      <protection/>
    </xf>
    <xf numFmtId="43" fontId="12" fillId="4" borderId="12" xfId="174" applyNumberFormat="1" applyFont="1" applyFill="1" applyBorder="1" applyAlignment="1">
      <alignment vertical="center" wrapText="1"/>
      <protection/>
    </xf>
    <xf numFmtId="0" fontId="6" fillId="48" borderId="12" xfId="174" applyFont="1" applyFill="1" applyBorder="1" applyAlignment="1">
      <alignment horizontal="center" vertical="center" wrapText="1"/>
      <protection/>
    </xf>
    <xf numFmtId="1" fontId="6" fillId="48" borderId="12" xfId="174" applyNumberFormat="1" applyFont="1" applyFill="1" applyBorder="1" applyAlignment="1">
      <alignment horizontal="center" vertical="center" wrapText="1"/>
      <protection/>
    </xf>
    <xf numFmtId="43" fontId="6" fillId="48" borderId="12" xfId="174" applyNumberFormat="1" applyFont="1" applyFill="1" applyBorder="1" applyAlignment="1">
      <alignment horizontal="center" vertical="center" wrapText="1"/>
      <protection/>
    </xf>
    <xf numFmtId="1" fontId="7" fillId="48" borderId="12" xfId="174" applyNumberFormat="1" applyFont="1" applyFill="1" applyBorder="1" applyAlignment="1">
      <alignment horizontal="center" vertical="center" wrapText="1"/>
      <protection/>
    </xf>
    <xf numFmtId="0" fontId="139" fillId="0" borderId="13" xfId="174" applyFont="1" applyFill="1" applyBorder="1" applyAlignment="1">
      <alignment horizontal="center" vertical="center" wrapText="1"/>
      <protection/>
    </xf>
    <xf numFmtId="0" fontId="139" fillId="0" borderId="13" xfId="499" applyFont="1" applyFill="1" applyBorder="1" applyAlignment="1">
      <alignment horizontal="left" vertical="center" wrapText="1"/>
      <protection/>
    </xf>
    <xf numFmtId="43" fontId="139" fillId="0" borderId="13" xfId="499" applyNumberFormat="1" applyFont="1" applyFill="1" applyBorder="1" applyAlignment="1">
      <alignment vertical="center" wrapText="1"/>
      <protection/>
    </xf>
    <xf numFmtId="43" fontId="139" fillId="0" borderId="13" xfId="174" applyNumberFormat="1" applyFont="1" applyFill="1" applyBorder="1" applyAlignment="1">
      <alignment horizontal="left" vertical="center" wrapText="1"/>
      <protection/>
    </xf>
    <xf numFmtId="43" fontId="139" fillId="0" borderId="13" xfId="174" applyNumberFormat="1" applyFont="1" applyFill="1" applyBorder="1" applyAlignment="1">
      <alignment horizontal="center" vertical="center" wrapText="1"/>
      <protection/>
    </xf>
    <xf numFmtId="43" fontId="139" fillId="0" borderId="13" xfId="174" applyNumberFormat="1" applyFont="1" applyFill="1" applyBorder="1" applyAlignment="1">
      <alignment horizontal="right" vertical="center" wrapText="1"/>
      <protection/>
    </xf>
    <xf numFmtId="172" fontId="139" fillId="0" borderId="13" xfId="499" applyNumberFormat="1" applyFont="1" applyFill="1" applyBorder="1" applyAlignment="1">
      <alignment vertical="center" wrapText="1"/>
      <protection/>
    </xf>
    <xf numFmtId="1" fontId="139" fillId="0" borderId="13" xfId="0" applyNumberFormat="1" applyFont="1" applyFill="1" applyBorder="1" applyAlignment="1">
      <alignment vertical="center" wrapText="1"/>
    </xf>
    <xf numFmtId="1" fontId="139" fillId="0" borderId="13" xfId="0" applyNumberFormat="1" applyFont="1" applyFill="1" applyBorder="1" applyAlignment="1">
      <alignment horizontal="left" vertical="center" wrapText="1"/>
    </xf>
    <xf numFmtId="43" fontId="139" fillId="0" borderId="13" xfId="0" applyNumberFormat="1" applyFont="1" applyFill="1" applyBorder="1" applyAlignment="1">
      <alignment vertical="center" wrapText="1"/>
    </xf>
    <xf numFmtId="1" fontId="139" fillId="0" borderId="13" xfId="441" applyNumberFormat="1" applyFont="1" applyFill="1" applyBorder="1" applyAlignment="1">
      <alignment vertical="center" wrapText="1"/>
      <protection/>
    </xf>
    <xf numFmtId="1" fontId="139" fillId="0" borderId="13" xfId="174" applyNumberFormat="1" applyFont="1" applyFill="1" applyBorder="1" applyAlignment="1">
      <alignment horizontal="left" vertical="center" wrapText="1"/>
      <protection/>
    </xf>
    <xf numFmtId="1" fontId="139" fillId="0" borderId="13" xfId="174" applyNumberFormat="1" applyFont="1" applyFill="1" applyBorder="1" applyAlignment="1">
      <alignment horizontal="center" vertical="center" wrapText="1"/>
      <protection/>
    </xf>
    <xf numFmtId="2" fontId="139" fillId="0" borderId="13" xfId="174" applyNumberFormat="1" applyFont="1" applyFill="1" applyBorder="1" applyAlignment="1">
      <alignment horizontal="right" vertical="center" wrapText="1"/>
      <protection/>
    </xf>
    <xf numFmtId="0" fontId="7" fillId="49" borderId="13" xfId="174" applyFont="1" applyFill="1" applyBorder="1" applyAlignment="1">
      <alignment horizontal="center" vertical="center" wrapText="1"/>
      <protection/>
    </xf>
    <xf numFmtId="172" fontId="7" fillId="49" borderId="13" xfId="499" applyNumberFormat="1" applyFont="1" applyFill="1" applyBorder="1" applyAlignment="1">
      <alignment vertical="center" wrapText="1"/>
      <protection/>
    </xf>
    <xf numFmtId="172" fontId="138" fillId="0" borderId="13" xfId="499" applyNumberFormat="1" applyFont="1" applyFill="1" applyBorder="1" applyAlignment="1">
      <alignment vertical="center" wrapText="1"/>
      <protection/>
    </xf>
    <xf numFmtId="43" fontId="138" fillId="0" borderId="13" xfId="499" applyNumberFormat="1" applyFont="1" applyFill="1" applyBorder="1" applyAlignment="1">
      <alignment vertical="center" wrapText="1"/>
      <protection/>
    </xf>
    <xf numFmtId="43" fontId="138" fillId="0" borderId="13" xfId="174" applyNumberFormat="1" applyFont="1" applyFill="1" applyBorder="1" applyAlignment="1">
      <alignment horizontal="left" vertical="center" wrapText="1"/>
      <protection/>
    </xf>
    <xf numFmtId="43" fontId="138" fillId="0" borderId="13" xfId="174" applyNumberFormat="1" applyFont="1" applyFill="1" applyBorder="1" applyAlignment="1">
      <alignment horizontal="center" vertical="center" wrapText="1"/>
      <protection/>
    </xf>
    <xf numFmtId="1" fontId="138" fillId="0" borderId="13" xfId="441" applyNumberFormat="1" applyFont="1" applyFill="1" applyBorder="1" applyAlignment="1">
      <alignment horizontal="center" vertical="center" wrapText="1"/>
      <protection/>
    </xf>
    <xf numFmtId="2" fontId="138" fillId="0" borderId="13" xfId="174" applyNumberFormat="1" applyFont="1" applyFill="1" applyBorder="1" applyAlignment="1">
      <alignment horizontal="right" vertical="center" wrapText="1"/>
      <protection/>
    </xf>
    <xf numFmtId="1" fontId="138" fillId="0" borderId="13" xfId="174" applyNumberFormat="1" applyFont="1" applyFill="1" applyBorder="1" applyAlignment="1">
      <alignment horizontal="left" vertical="center" wrapText="1"/>
      <protection/>
    </xf>
    <xf numFmtId="1" fontId="139" fillId="0" borderId="13" xfId="441" applyNumberFormat="1" applyFont="1" applyFill="1" applyBorder="1" applyAlignment="1">
      <alignment horizontal="center" vertical="center" wrapText="1"/>
      <protection/>
    </xf>
    <xf numFmtId="0" fontId="10" fillId="0" borderId="0" xfId="174" applyFont="1" applyFill="1" applyAlignment="1">
      <alignment horizontal="center" vertical="center" wrapText="1"/>
      <protection/>
    </xf>
    <xf numFmtId="0" fontId="140" fillId="0" borderId="13" xfId="469" applyFont="1" applyFill="1" applyBorder="1" applyAlignment="1">
      <alignment horizontal="center" vertical="center" wrapText="1"/>
      <protection/>
    </xf>
    <xf numFmtId="172" fontId="140" fillId="0" borderId="13" xfId="0" applyNumberFormat="1" applyFont="1" applyFill="1" applyBorder="1" applyAlignment="1">
      <alignment vertical="center" wrapText="1"/>
    </xf>
    <xf numFmtId="0" fontId="140" fillId="0" borderId="13" xfId="0" applyFont="1" applyFill="1" applyBorder="1" applyAlignment="1">
      <alignment vertical="center" wrapText="1"/>
    </xf>
    <xf numFmtId="4" fontId="140" fillId="0" borderId="13" xfId="0" applyNumberFormat="1" applyFont="1" applyFill="1" applyBorder="1" applyAlignment="1">
      <alignment vertical="center" wrapText="1"/>
    </xf>
    <xf numFmtId="43" fontId="140" fillId="0" borderId="13" xfId="0" applyNumberFormat="1" applyFont="1" applyFill="1" applyBorder="1" applyAlignment="1">
      <alignment vertical="center" wrapText="1"/>
    </xf>
    <xf numFmtId="43" fontId="140" fillId="42" borderId="13" xfId="0" applyNumberFormat="1" applyFont="1" applyFill="1" applyBorder="1" applyAlignment="1">
      <alignment vertical="center" wrapText="1"/>
    </xf>
    <xf numFmtId="0" fontId="140" fillId="0" borderId="19" xfId="0" applyFont="1" applyFill="1" applyBorder="1" applyAlignment="1">
      <alignment vertical="center" wrapText="1"/>
    </xf>
    <xf numFmtId="0" fontId="140" fillId="42" borderId="19" xfId="469" applyFont="1" applyFill="1" applyBorder="1" applyAlignment="1">
      <alignment vertical="center" wrapText="1"/>
      <protection/>
    </xf>
    <xf numFmtId="0" fontId="141" fillId="0" borderId="0" xfId="174" applyFont="1" applyFill="1" applyAlignment="1">
      <alignment horizontal="left" vertical="center" wrapText="1"/>
      <protection/>
    </xf>
    <xf numFmtId="0" fontId="140" fillId="42" borderId="13" xfId="469" applyFont="1" applyFill="1" applyBorder="1" applyAlignment="1">
      <alignment horizontal="center" vertical="center" wrapText="1"/>
      <protection/>
    </xf>
    <xf numFmtId="0" fontId="140" fillId="42" borderId="13" xfId="469" applyFont="1" applyFill="1" applyBorder="1" applyAlignment="1">
      <alignment vertical="center" wrapText="1"/>
      <protection/>
    </xf>
    <xf numFmtId="172" fontId="140" fillId="42" borderId="13" xfId="0" applyNumberFormat="1" applyFont="1" applyFill="1" applyBorder="1" applyAlignment="1">
      <alignment vertical="center" wrapText="1"/>
    </xf>
    <xf numFmtId="43" fontId="140" fillId="42" borderId="13" xfId="465" applyNumberFormat="1" applyFont="1" applyFill="1" applyBorder="1" applyAlignment="1">
      <alignment vertical="center" wrapText="1"/>
      <protection/>
    </xf>
    <xf numFmtId="4" fontId="140" fillId="42" borderId="13" xfId="465" applyNumberFormat="1" applyFont="1" applyFill="1" applyBorder="1" applyAlignment="1">
      <alignment vertical="center" wrapText="1"/>
      <protection/>
    </xf>
    <xf numFmtId="0" fontId="142" fillId="0" borderId="0" xfId="174" applyFont="1" applyFill="1" applyAlignment="1">
      <alignment horizontal="center" vertical="center" wrapText="1"/>
      <protection/>
    </xf>
    <xf numFmtId="43" fontId="143" fillId="0" borderId="13" xfId="174" applyNumberFormat="1" applyFont="1" applyBorder="1" applyAlignment="1">
      <alignment horizontal="right" vertical="center"/>
      <protection/>
    </xf>
    <xf numFmtId="2" fontId="143" fillId="0" borderId="13" xfId="174" applyNumberFormat="1" applyFont="1" applyBorder="1" applyAlignment="1">
      <alignment horizontal="right" vertical="center"/>
      <protection/>
    </xf>
    <xf numFmtId="43" fontId="144" fillId="0" borderId="13" xfId="174" applyNumberFormat="1" applyFont="1" applyBorder="1" applyAlignment="1">
      <alignment horizontal="right" vertical="center"/>
      <protection/>
    </xf>
    <xf numFmtId="2" fontId="144" fillId="0" borderId="13" xfId="174" applyNumberFormat="1" applyFont="1" applyBorder="1" applyAlignment="1">
      <alignment horizontal="right" vertical="center"/>
      <protection/>
    </xf>
    <xf numFmtId="43" fontId="145" fillId="0" borderId="12" xfId="174" applyNumberFormat="1" applyFont="1" applyBorder="1" applyAlignment="1">
      <alignment horizontal="right" vertical="center"/>
      <protection/>
    </xf>
    <xf numFmtId="2" fontId="145" fillId="0" borderId="12" xfId="174" applyNumberFormat="1" applyFont="1" applyBorder="1" applyAlignment="1">
      <alignment horizontal="right" vertical="center"/>
      <protection/>
    </xf>
    <xf numFmtId="0" fontId="146" fillId="42" borderId="14" xfId="469" applyFont="1" applyFill="1" applyBorder="1" applyAlignment="1">
      <alignment horizontal="center" vertical="center" wrapText="1"/>
      <protection/>
    </xf>
    <xf numFmtId="172" fontId="146" fillId="42" borderId="14" xfId="0" applyNumberFormat="1" applyFont="1" applyFill="1" applyBorder="1" applyAlignment="1">
      <alignment vertical="center" wrapText="1"/>
    </xf>
    <xf numFmtId="0" fontId="146" fillId="42" borderId="14" xfId="0" applyFont="1" applyFill="1" applyBorder="1" applyAlignment="1">
      <alignment vertical="center" wrapText="1"/>
    </xf>
    <xf numFmtId="4" fontId="146" fillId="42" borderId="14" xfId="465" applyNumberFormat="1" applyFont="1" applyFill="1" applyBorder="1" applyAlignment="1">
      <alignment vertical="center" wrapText="1"/>
      <protection/>
    </xf>
    <xf numFmtId="43" fontId="146" fillId="42" borderId="14" xfId="465" applyNumberFormat="1" applyFont="1" applyFill="1" applyBorder="1" applyAlignment="1">
      <alignment vertical="center" wrapText="1"/>
      <protection/>
    </xf>
    <xf numFmtId="43" fontId="146" fillId="42" borderId="14" xfId="0" applyNumberFormat="1" applyFont="1" applyFill="1" applyBorder="1" applyAlignment="1">
      <alignment vertical="center" wrapText="1"/>
    </xf>
    <xf numFmtId="4" fontId="146" fillId="42" borderId="13" xfId="465" applyNumberFormat="1" applyFont="1" applyFill="1" applyBorder="1" applyAlignment="1">
      <alignment vertical="center" wrapText="1"/>
      <protection/>
    </xf>
    <xf numFmtId="43" fontId="147" fillId="42" borderId="14" xfId="469" applyNumberFormat="1" applyFont="1" applyFill="1" applyBorder="1" applyAlignment="1">
      <alignment vertical="center" wrapText="1"/>
      <protection/>
    </xf>
    <xf numFmtId="0" fontId="146" fillId="42" borderId="14" xfId="469" applyFont="1" applyFill="1" applyBorder="1" applyAlignment="1">
      <alignment vertical="center" wrapText="1"/>
      <protection/>
    </xf>
    <xf numFmtId="0" fontId="147" fillId="42" borderId="14" xfId="469" applyFont="1" applyFill="1" applyBorder="1" applyAlignment="1">
      <alignment vertical="center" wrapText="1"/>
      <protection/>
    </xf>
    <xf numFmtId="0" fontId="139" fillId="0" borderId="0" xfId="174" applyFont="1" applyFill="1" applyAlignment="1">
      <alignment horizontal="center" vertical="center" wrapText="1"/>
      <protection/>
    </xf>
    <xf numFmtId="0" fontId="146" fillId="42" borderId="13" xfId="469" applyFont="1" applyFill="1" applyBorder="1" applyAlignment="1">
      <alignment horizontal="center" vertical="center" wrapText="1"/>
      <protection/>
    </xf>
    <xf numFmtId="172" fontId="146" fillId="42" borderId="13" xfId="0" applyNumberFormat="1" applyFont="1" applyFill="1" applyBorder="1" applyAlignment="1">
      <alignment vertical="center" wrapText="1"/>
    </xf>
    <xf numFmtId="43" fontId="146" fillId="42" borderId="13" xfId="465" applyNumberFormat="1" applyFont="1" applyFill="1" applyBorder="1" applyAlignment="1">
      <alignment vertical="center" wrapText="1"/>
      <protection/>
    </xf>
    <xf numFmtId="43" fontId="146" fillId="42" borderId="13" xfId="0" applyNumberFormat="1" applyFont="1" applyFill="1" applyBorder="1" applyAlignment="1">
      <alignment vertical="center" wrapText="1"/>
    </xf>
    <xf numFmtId="0" fontId="146" fillId="42" borderId="13" xfId="0" applyFont="1" applyFill="1" applyBorder="1" applyAlignment="1">
      <alignment vertical="center" wrapText="1"/>
    </xf>
    <xf numFmtId="0" fontId="146" fillId="42" borderId="13" xfId="469" applyFont="1" applyFill="1" applyBorder="1" applyAlignment="1">
      <alignment vertical="center" wrapText="1"/>
      <protection/>
    </xf>
    <xf numFmtId="43" fontId="147" fillId="42" borderId="13" xfId="469" applyNumberFormat="1" applyFont="1" applyFill="1" applyBorder="1" applyAlignment="1">
      <alignment vertical="center" wrapText="1"/>
      <protection/>
    </xf>
    <xf numFmtId="4" fontId="146" fillId="42" borderId="14" xfId="0" applyNumberFormat="1" applyFont="1" applyFill="1" applyBorder="1" applyAlignment="1">
      <alignment vertical="center" wrapText="1"/>
    </xf>
    <xf numFmtId="43" fontId="146" fillId="42" borderId="14" xfId="469" applyNumberFormat="1" applyFont="1" applyFill="1" applyBorder="1" applyAlignment="1">
      <alignment vertical="center" wrapText="1"/>
      <protection/>
    </xf>
    <xf numFmtId="0" fontId="147" fillId="42" borderId="12" xfId="469" applyFont="1" applyFill="1" applyBorder="1" applyAlignment="1">
      <alignment vertical="center" wrapText="1"/>
      <protection/>
    </xf>
    <xf numFmtId="0" fontId="139" fillId="0" borderId="12" xfId="174" applyFont="1" applyFill="1" applyBorder="1" applyAlignment="1">
      <alignment horizontal="left" vertical="center" wrapText="1"/>
      <protection/>
    </xf>
    <xf numFmtId="4" fontId="146" fillId="42" borderId="13" xfId="0" applyNumberFormat="1" applyFont="1" applyFill="1" applyBorder="1" applyAlignment="1">
      <alignment vertical="center" wrapText="1"/>
    </xf>
    <xf numFmtId="43" fontId="146" fillId="42" borderId="13" xfId="469" applyNumberFormat="1" applyFont="1" applyFill="1" applyBorder="1" applyAlignment="1">
      <alignment vertical="center" wrapText="1"/>
      <protection/>
    </xf>
    <xf numFmtId="4" fontId="140" fillId="42" borderId="13" xfId="0" applyNumberFormat="1" applyFont="1" applyFill="1" applyBorder="1" applyAlignment="1">
      <alignment vertical="center" wrapText="1"/>
    </xf>
    <xf numFmtId="172" fontId="140" fillId="42" borderId="13" xfId="469" applyNumberFormat="1" applyFont="1" applyFill="1" applyBorder="1" applyAlignment="1">
      <alignment vertical="center" wrapText="1"/>
      <protection/>
    </xf>
    <xf numFmtId="0" fontId="142" fillId="0" borderId="0" xfId="174" applyFont="1" applyFill="1" applyAlignment="1">
      <alignment horizontal="left" vertical="center" wrapText="1"/>
      <protection/>
    </xf>
    <xf numFmtId="2" fontId="140" fillId="0" borderId="13" xfId="0" applyNumberFormat="1" applyFont="1" applyFill="1" applyBorder="1" applyAlignment="1">
      <alignment horizontal="left" vertical="center" wrapText="1"/>
    </xf>
    <xf numFmtId="43" fontId="148" fillId="42" borderId="13" xfId="469" applyNumberFormat="1" applyFont="1" applyFill="1" applyBorder="1" applyAlignment="1">
      <alignment vertical="center" wrapText="1"/>
      <protection/>
    </xf>
    <xf numFmtId="43" fontId="140" fillId="42" borderId="13" xfId="441" applyNumberFormat="1" applyFont="1" applyFill="1" applyBorder="1" applyAlignment="1">
      <alignment vertical="center" wrapText="1"/>
      <protection/>
    </xf>
    <xf numFmtId="0" fontId="148" fillId="42" borderId="13" xfId="469" applyFont="1" applyFill="1" applyBorder="1" applyAlignment="1">
      <alignment vertical="center" wrapText="1"/>
      <protection/>
    </xf>
    <xf numFmtId="172" fontId="140" fillId="42" borderId="13" xfId="498" applyNumberFormat="1" applyFont="1" applyFill="1" applyBorder="1" applyAlignment="1">
      <alignment vertical="center" wrapText="1"/>
      <protection/>
    </xf>
    <xf numFmtId="0" fontId="140" fillId="42" borderId="13" xfId="0" applyFont="1" applyFill="1" applyBorder="1" applyAlignment="1">
      <alignment vertical="center" wrapText="1"/>
    </xf>
    <xf numFmtId="4" fontId="24" fillId="0" borderId="0" xfId="174" applyNumberFormat="1" applyFont="1" applyFill="1" applyAlignment="1">
      <alignment horizontal="center" vertical="center"/>
      <protection/>
    </xf>
    <xf numFmtId="4" fontId="24" fillId="0" borderId="17" xfId="174" applyNumberFormat="1" applyFont="1" applyFill="1" applyBorder="1" applyAlignment="1">
      <alignment horizontal="center" vertical="center"/>
      <protection/>
    </xf>
    <xf numFmtId="49" fontId="6" fillId="0" borderId="12" xfId="174" applyNumberFormat="1" applyFont="1" applyBorder="1" applyAlignment="1">
      <alignment horizontal="center" vertical="center"/>
      <protection/>
    </xf>
    <xf numFmtId="4" fontId="6" fillId="0" borderId="12" xfId="174" applyNumberFormat="1" applyFont="1" applyBorder="1" applyAlignment="1">
      <alignment horizontal="left" vertical="center"/>
      <protection/>
    </xf>
    <xf numFmtId="4" fontId="6" fillId="0" borderId="12" xfId="174" applyNumberFormat="1" applyFont="1" applyBorder="1" applyAlignment="1">
      <alignment horizontal="center" vertical="center"/>
      <protection/>
    </xf>
    <xf numFmtId="4" fontId="6" fillId="0" borderId="24" xfId="174" applyNumberFormat="1" applyFont="1" applyBorder="1" applyAlignment="1">
      <alignment horizontal="center" vertical="center" wrapText="1"/>
      <protection/>
    </xf>
    <xf numFmtId="4" fontId="6" fillId="0" borderId="15" xfId="174" applyNumberFormat="1" applyFont="1" applyBorder="1" applyAlignment="1">
      <alignment horizontal="center" vertical="center" wrapText="1"/>
      <protection/>
    </xf>
    <xf numFmtId="4" fontId="6" fillId="0" borderId="12" xfId="174" applyNumberFormat="1" applyFont="1" applyBorder="1" applyAlignment="1">
      <alignment horizontal="center" vertical="center" wrapText="1"/>
      <protection/>
    </xf>
    <xf numFmtId="4" fontId="24" fillId="0" borderId="0" xfId="174" applyNumberFormat="1" applyFont="1" applyBorder="1" applyAlignment="1">
      <alignment horizontal="center" vertical="center"/>
      <protection/>
    </xf>
    <xf numFmtId="4" fontId="36" fillId="0" borderId="17" xfId="174" applyNumberFormat="1" applyFont="1" applyBorder="1" applyAlignment="1">
      <alignment horizontal="center" vertical="center"/>
      <protection/>
    </xf>
    <xf numFmtId="49" fontId="6" fillId="0" borderId="24" xfId="174" applyNumberFormat="1" applyFont="1" applyBorder="1" applyAlignment="1">
      <alignment horizontal="center" vertical="center"/>
      <protection/>
    </xf>
    <xf numFmtId="49" fontId="6" fillId="0" borderId="31" xfId="174" applyNumberFormat="1" applyFont="1" applyBorder="1" applyAlignment="1">
      <alignment horizontal="center" vertical="center"/>
      <protection/>
    </xf>
    <xf numFmtId="49" fontId="6" fillId="0" borderId="15" xfId="174" applyNumberFormat="1" applyFont="1" applyBorder="1" applyAlignment="1">
      <alignment horizontal="center" vertical="center"/>
      <protection/>
    </xf>
    <xf numFmtId="4" fontId="6" fillId="0" borderId="24" xfId="174" applyNumberFormat="1" applyFont="1" applyBorder="1" applyAlignment="1">
      <alignment horizontal="center" vertical="center"/>
      <protection/>
    </xf>
    <xf numFmtId="4" fontId="6" fillId="0" borderId="31" xfId="174" applyNumberFormat="1" applyFont="1" applyBorder="1" applyAlignment="1">
      <alignment horizontal="center" vertical="center"/>
      <protection/>
    </xf>
    <xf numFmtId="4" fontId="6" fillId="0" borderId="15" xfId="174" applyNumberFormat="1" applyFont="1" applyBorder="1" applyAlignment="1">
      <alignment horizontal="center" vertical="center"/>
      <protection/>
    </xf>
    <xf numFmtId="4" fontId="43" fillId="0" borderId="24" xfId="174" applyNumberFormat="1" applyFont="1" applyBorder="1" applyAlignment="1">
      <alignment horizontal="center" vertical="center" wrapText="1"/>
      <protection/>
    </xf>
    <xf numFmtId="4" fontId="43" fillId="0" borderId="31" xfId="174" applyNumberFormat="1" applyFont="1" applyBorder="1" applyAlignment="1">
      <alignment horizontal="center" vertical="center" wrapText="1"/>
      <protection/>
    </xf>
    <xf numFmtId="4" fontId="43" fillId="0" borderId="15" xfId="174" applyNumberFormat="1" applyFont="1" applyBorder="1" applyAlignment="1">
      <alignment horizontal="center" vertical="center" wrapText="1"/>
      <protection/>
    </xf>
    <xf numFmtId="4" fontId="6" fillId="0" borderId="37" xfId="174" applyNumberFormat="1" applyFont="1" applyBorder="1" applyAlignment="1">
      <alignment horizontal="center" vertical="center"/>
      <protection/>
    </xf>
    <xf numFmtId="4" fontId="6" fillId="0" borderId="38" xfId="174" applyNumberFormat="1" applyFont="1" applyBorder="1" applyAlignment="1">
      <alignment horizontal="center" vertical="center"/>
      <protection/>
    </xf>
    <xf numFmtId="4" fontId="6" fillId="0" borderId="39" xfId="174" applyNumberFormat="1" applyFont="1" applyBorder="1" applyAlignment="1">
      <alignment horizontal="center" vertical="center"/>
      <protection/>
    </xf>
    <xf numFmtId="4" fontId="7" fillId="0" borderId="24" xfId="174" applyNumberFormat="1" applyFont="1" applyBorder="1" applyAlignment="1">
      <alignment horizontal="center" vertical="center"/>
      <protection/>
    </xf>
    <xf numFmtId="4" fontId="7" fillId="0" borderId="15" xfId="174" applyNumberFormat="1" applyFont="1" applyBorder="1" applyAlignment="1">
      <alignment horizontal="center" vertical="center"/>
      <protection/>
    </xf>
    <xf numFmtId="4" fontId="7" fillId="0" borderId="12" xfId="174" applyNumberFormat="1" applyFont="1" applyBorder="1" applyAlignment="1">
      <alignment horizontal="center" vertical="center"/>
      <protection/>
    </xf>
    <xf numFmtId="4" fontId="6" fillId="0" borderId="22" xfId="174" applyNumberFormat="1" applyFont="1" applyFill="1" applyBorder="1" applyAlignment="1">
      <alignment horizontal="left" vertical="center"/>
      <protection/>
    </xf>
    <xf numFmtId="4" fontId="6" fillId="0" borderId="4" xfId="174" applyNumberFormat="1" applyFont="1" applyFill="1" applyBorder="1" applyAlignment="1">
      <alignment horizontal="left" vertical="center"/>
      <protection/>
    </xf>
    <xf numFmtId="0" fontId="24" fillId="0" borderId="0" xfId="174" applyFont="1" applyFill="1" applyBorder="1" applyAlignment="1">
      <alignment horizontal="center" vertical="center"/>
      <protection/>
    </xf>
    <xf numFmtId="0" fontId="9" fillId="0" borderId="17" xfId="174" applyFont="1" applyFill="1" applyBorder="1" applyAlignment="1">
      <alignment horizontal="right" vertical="center"/>
      <protection/>
    </xf>
    <xf numFmtId="49" fontId="6" fillId="0" borderId="12" xfId="174" applyNumberFormat="1" applyFont="1" applyFill="1" applyBorder="1" applyAlignment="1">
      <alignment horizontal="center" vertical="center"/>
      <protection/>
    </xf>
    <xf numFmtId="4" fontId="6" fillId="0" borderId="12" xfId="174" applyNumberFormat="1" applyFont="1" applyFill="1" applyBorder="1" applyAlignment="1">
      <alignment horizontal="center" vertical="center"/>
      <protection/>
    </xf>
    <xf numFmtId="4" fontId="6" fillId="0" borderId="22" xfId="174" applyNumberFormat="1" applyFont="1" applyFill="1" applyBorder="1" applyAlignment="1">
      <alignment horizontal="center" vertical="center" wrapText="1"/>
      <protection/>
    </xf>
    <xf numFmtId="4" fontId="6" fillId="0" borderId="4" xfId="174" applyNumberFormat="1" applyFont="1" applyFill="1" applyBorder="1" applyAlignment="1">
      <alignment horizontal="center" vertical="center" wrapText="1"/>
      <protection/>
    </xf>
    <xf numFmtId="4" fontId="6" fillId="0" borderId="23" xfId="174" applyNumberFormat="1" applyFont="1" applyFill="1" applyBorder="1" applyAlignment="1">
      <alignment horizontal="center" vertical="center" wrapText="1"/>
      <protection/>
    </xf>
    <xf numFmtId="0" fontId="7" fillId="0" borderId="0" xfId="174" applyFont="1" applyBorder="1" applyAlignment="1">
      <alignment horizontal="left" vertical="center" wrapText="1"/>
      <protection/>
    </xf>
    <xf numFmtId="0" fontId="24" fillId="0" borderId="0" xfId="174" applyFont="1" applyBorder="1" applyAlignment="1">
      <alignment horizontal="center" vertical="center" wrapText="1"/>
      <protection/>
    </xf>
    <xf numFmtId="0" fontId="24" fillId="0" borderId="0" xfId="174" applyFont="1" applyAlignment="1">
      <alignment horizontal="center" vertical="center"/>
      <protection/>
    </xf>
    <xf numFmtId="0" fontId="24" fillId="0" borderId="0" xfId="174" applyFont="1" applyAlignment="1">
      <alignment horizontal="center" vertical="center"/>
      <protection/>
    </xf>
    <xf numFmtId="0" fontId="9" fillId="0" borderId="17" xfId="174" applyFont="1" applyBorder="1" applyAlignment="1">
      <alignment horizontal="right" vertical="center"/>
      <protection/>
    </xf>
    <xf numFmtId="0" fontId="6" fillId="0" borderId="24" xfId="174" applyFont="1" applyBorder="1" applyAlignment="1">
      <alignment horizontal="center" vertical="center"/>
      <protection/>
    </xf>
    <xf numFmtId="0" fontId="6" fillId="0" borderId="15" xfId="174" applyFont="1" applyBorder="1" applyAlignment="1">
      <alignment horizontal="center" vertical="center"/>
      <protection/>
    </xf>
    <xf numFmtId="4" fontId="6" fillId="0" borderId="22" xfId="174" applyNumberFormat="1" applyFont="1" applyBorder="1" applyAlignment="1">
      <alignment horizontal="center" vertical="center"/>
      <protection/>
    </xf>
    <xf numFmtId="4" fontId="6" fillId="0" borderId="4" xfId="174" applyNumberFormat="1" applyFont="1" applyBorder="1" applyAlignment="1">
      <alignment horizontal="center" vertical="center"/>
      <protection/>
    </xf>
    <xf numFmtId="4" fontId="6" fillId="0" borderId="23" xfId="174" applyNumberFormat="1" applyFont="1" applyBorder="1" applyAlignment="1">
      <alignment horizontal="center" vertical="center"/>
      <protection/>
    </xf>
    <xf numFmtId="0" fontId="24" fillId="0" borderId="0" xfId="174" applyFont="1" applyBorder="1" applyAlignment="1">
      <alignment horizontal="center" vertical="center" wrapText="1"/>
      <protection/>
    </xf>
    <xf numFmtId="0" fontId="7" fillId="0" borderId="38" xfId="174" applyFont="1" applyBorder="1" applyAlignment="1">
      <alignment horizontal="left" vertical="center" wrapText="1"/>
      <protection/>
    </xf>
    <xf numFmtId="1" fontId="6" fillId="0" borderId="24" xfId="174" applyNumberFormat="1" applyFont="1" applyFill="1" applyBorder="1" applyAlignment="1">
      <alignment horizontal="center" vertical="center" wrapText="1"/>
      <protection/>
    </xf>
    <xf numFmtId="1" fontId="6" fillId="0" borderId="15" xfId="174" applyNumberFormat="1" applyFont="1" applyFill="1" applyBorder="1" applyAlignment="1">
      <alignment horizontal="center" vertical="center" wrapText="1"/>
      <protection/>
    </xf>
    <xf numFmtId="0" fontId="24" fillId="0" borderId="0" xfId="174" applyFont="1" applyFill="1" applyBorder="1" applyAlignment="1">
      <alignment horizontal="center" vertical="center" wrapText="1"/>
      <protection/>
    </xf>
    <xf numFmtId="0" fontId="24" fillId="0" borderId="17" xfId="174" applyFont="1" applyFill="1" applyBorder="1" applyAlignment="1">
      <alignment horizontal="center" vertical="center" wrapText="1"/>
      <protection/>
    </xf>
    <xf numFmtId="0" fontId="6" fillId="0" borderId="24" xfId="174" applyFont="1" applyFill="1" applyBorder="1" applyAlignment="1">
      <alignment horizontal="center" vertical="center" wrapText="1"/>
      <protection/>
    </xf>
    <xf numFmtId="0" fontId="6" fillId="0" borderId="15" xfId="174" applyFont="1" applyFill="1" applyBorder="1" applyAlignment="1">
      <alignment horizontal="center" vertical="center" wrapText="1"/>
      <protection/>
    </xf>
    <xf numFmtId="43" fontId="6" fillId="0" borderId="22" xfId="174" applyNumberFormat="1" applyFont="1" applyFill="1" applyBorder="1" applyAlignment="1">
      <alignment horizontal="center" vertical="center" wrapText="1"/>
      <protection/>
    </xf>
    <xf numFmtId="43" fontId="6" fillId="0" borderId="23" xfId="174" applyNumberFormat="1" applyFont="1" applyFill="1" applyBorder="1" applyAlignment="1">
      <alignment horizontal="center" vertical="center" wrapText="1"/>
      <protection/>
    </xf>
    <xf numFmtId="0" fontId="6" fillId="0" borderId="22" xfId="174" applyFont="1" applyFill="1" applyBorder="1" applyAlignment="1">
      <alignment horizontal="center" vertical="center" wrapText="1"/>
      <protection/>
    </xf>
    <xf numFmtId="0" fontId="6" fillId="0" borderId="4" xfId="174" applyFont="1" applyFill="1" applyBorder="1" applyAlignment="1">
      <alignment horizontal="center" vertical="center" wrapText="1"/>
      <protection/>
    </xf>
    <xf numFmtId="0" fontId="6" fillId="0" borderId="23" xfId="174" applyFont="1" applyFill="1" applyBorder="1" applyAlignment="1">
      <alignment horizontal="center" vertical="center" wrapText="1"/>
      <protection/>
    </xf>
    <xf numFmtId="4" fontId="24" fillId="0" borderId="0" xfId="174" applyNumberFormat="1" applyFont="1" applyBorder="1" applyAlignment="1">
      <alignment horizontal="center" vertical="center"/>
      <protection/>
    </xf>
    <xf numFmtId="4" fontId="12" fillId="0" borderId="17" xfId="174" applyNumberFormat="1" applyFont="1" applyBorder="1" applyAlignment="1">
      <alignment horizontal="center" vertical="center"/>
      <protection/>
    </xf>
    <xf numFmtId="4" fontId="5" fillId="0" borderId="24" xfId="174" applyNumberFormat="1" applyFont="1" applyFill="1" applyBorder="1" applyAlignment="1">
      <alignment horizontal="center" vertical="center"/>
      <protection/>
    </xf>
    <xf numFmtId="4" fontId="5" fillId="0" borderId="15" xfId="174" applyNumberFormat="1" applyFont="1" applyFill="1" applyBorder="1" applyAlignment="1">
      <alignment horizontal="center" vertical="center"/>
      <protection/>
    </xf>
    <xf numFmtId="4" fontId="5" fillId="0" borderId="24" xfId="174" applyNumberFormat="1" applyFont="1" applyFill="1" applyBorder="1" applyAlignment="1">
      <alignment horizontal="center" vertical="center" wrapText="1"/>
      <protection/>
    </xf>
    <xf numFmtId="4" fontId="12" fillId="0" borderId="24" xfId="174" applyNumberFormat="1" applyFont="1" applyBorder="1" applyAlignment="1">
      <alignment horizontal="center" vertical="center"/>
      <protection/>
    </xf>
    <xf numFmtId="4" fontId="12" fillId="0" borderId="15" xfId="174" applyNumberFormat="1" applyFont="1" applyBorder="1" applyAlignment="1">
      <alignment horizontal="center" vertical="center"/>
      <protection/>
    </xf>
    <xf numFmtId="4" fontId="12" fillId="0" borderId="24" xfId="174" applyNumberFormat="1" applyFont="1" applyBorder="1" applyAlignment="1">
      <alignment horizontal="center" vertical="center" wrapText="1"/>
      <protection/>
    </xf>
    <xf numFmtId="0" fontId="12" fillId="42" borderId="24" xfId="469" applyFont="1" applyFill="1" applyBorder="1" applyAlignment="1">
      <alignment horizontal="center" vertical="center" wrapText="1"/>
      <protection/>
    </xf>
    <xf numFmtId="0" fontId="12" fillId="42" borderId="15" xfId="469" applyFont="1" applyFill="1" applyBorder="1" applyAlignment="1">
      <alignment horizontal="center" vertical="center" wrapText="1"/>
      <protection/>
    </xf>
    <xf numFmtId="0" fontId="24" fillId="42" borderId="0" xfId="469" applyFont="1" applyFill="1" applyBorder="1" applyAlignment="1">
      <alignment horizontal="center" vertical="center" wrapText="1"/>
      <protection/>
    </xf>
    <xf numFmtId="0" fontId="24" fillId="42" borderId="17" xfId="469" applyFont="1" applyFill="1" applyBorder="1" applyAlignment="1">
      <alignment horizontal="center" vertical="center" wrapText="1"/>
      <protection/>
    </xf>
    <xf numFmtId="4" fontId="12" fillId="42" borderId="12" xfId="469" applyNumberFormat="1" applyFont="1" applyFill="1" applyBorder="1" applyAlignment="1">
      <alignment horizontal="center" vertical="center" wrapText="1"/>
      <protection/>
    </xf>
    <xf numFmtId="0" fontId="12" fillId="42" borderId="22" xfId="465" applyFont="1" applyFill="1" applyBorder="1" applyAlignment="1">
      <alignment horizontal="center" vertical="center" wrapText="1"/>
      <protection/>
    </xf>
    <xf numFmtId="0" fontId="12" fillId="42" borderId="23" xfId="465" applyFont="1" applyFill="1" applyBorder="1" applyAlignment="1">
      <alignment horizontal="center" vertical="center" wrapText="1"/>
      <protection/>
    </xf>
    <xf numFmtId="0" fontId="12" fillId="42" borderId="12" xfId="465" applyFont="1" applyFill="1" applyBorder="1" applyAlignment="1">
      <alignment horizontal="center" vertical="center" wrapText="1"/>
      <protection/>
    </xf>
    <xf numFmtId="0" fontId="12" fillId="42" borderId="12" xfId="469" applyFont="1" applyFill="1" applyBorder="1" applyAlignment="1">
      <alignment horizontal="center" vertical="center" wrapText="1"/>
      <protection/>
    </xf>
  </cellXfs>
  <cellStyles count="510">
    <cellStyle name="Normal" xfId="0"/>
    <cellStyle name="??" xfId="15"/>
    <cellStyle name="?? [0.00]_PRODUCT DETAIL Q1" xfId="16"/>
    <cellStyle name="?? [0]" xfId="17"/>
    <cellStyle name="???? [0.00]_PRODUCT DETAIL Q1" xfId="18"/>
    <cellStyle name="????_PRODUCT DETAIL Q1" xfId="19"/>
    <cellStyle name="???_HOBONG" xfId="20"/>
    <cellStyle name="??_(????)??????" xfId="21"/>
    <cellStyle name="20% - Accent1" xfId="22"/>
    <cellStyle name="20% - Accent1 2" xfId="23"/>
    <cellStyle name="20% - Accent2" xfId="24"/>
    <cellStyle name="20% - Accent2 2" xfId="25"/>
    <cellStyle name="20% - Accent3" xfId="26"/>
    <cellStyle name="20% - Accent3 2" xfId="27"/>
    <cellStyle name="20% - Accent4" xfId="28"/>
    <cellStyle name="20% - Accent4 2" xfId="29"/>
    <cellStyle name="20% - Accent5" xfId="30"/>
    <cellStyle name="20% - Accent5 2" xfId="31"/>
    <cellStyle name="20% - Accent5 3" xfId="32"/>
    <cellStyle name="20% - Accent6" xfId="33"/>
    <cellStyle name="20% - Accent6 2" xfId="34"/>
    <cellStyle name="40% - Accent1" xfId="35"/>
    <cellStyle name="40% - Accent1 2" xfId="36"/>
    <cellStyle name="40% - Accent2" xfId="37"/>
    <cellStyle name="40% - Accent2 2" xfId="38"/>
    <cellStyle name="40% - Accent3" xfId="39"/>
    <cellStyle name="40% - Accent3 2" xfId="40"/>
    <cellStyle name="40% - Accent4" xfId="41"/>
    <cellStyle name="40% - Accent4 2" xfId="42"/>
    <cellStyle name="40% - Accent5" xfId="43"/>
    <cellStyle name="40% - Accent5 2" xfId="44"/>
    <cellStyle name="40% - Accent6" xfId="45"/>
    <cellStyle name="40% - Accent6 2" xfId="46"/>
    <cellStyle name="60% - Accent1" xfId="47"/>
    <cellStyle name="60% - Accent1 2" xfId="48"/>
    <cellStyle name="60% - Accent2" xfId="49"/>
    <cellStyle name="60% - Accent2 2" xfId="50"/>
    <cellStyle name="60% - Accent3" xfId="51"/>
    <cellStyle name="60% - Accent3 2" xfId="52"/>
    <cellStyle name="60% - Accent4" xfId="53"/>
    <cellStyle name="60% - Accent4 2" xfId="54"/>
    <cellStyle name="60% - Accent5" xfId="55"/>
    <cellStyle name="60% - Accent5 2" xfId="56"/>
    <cellStyle name="60% - Accent6" xfId="57"/>
    <cellStyle name="60% - Accent6 2" xfId="58"/>
    <cellStyle name="Accent1" xfId="59"/>
    <cellStyle name="Accent1 2" xfId="60"/>
    <cellStyle name="Accent2" xfId="61"/>
    <cellStyle name="Accent2 2" xfId="62"/>
    <cellStyle name="Accent3" xfId="63"/>
    <cellStyle name="Accent3 2" xfId="64"/>
    <cellStyle name="Accent4" xfId="65"/>
    <cellStyle name="Accent4 2" xfId="66"/>
    <cellStyle name="Accent5" xfId="67"/>
    <cellStyle name="Accent5 2" xfId="68"/>
    <cellStyle name="Accent6" xfId="69"/>
    <cellStyle name="Accent6 2" xfId="70"/>
    <cellStyle name="Bad" xfId="71"/>
    <cellStyle name="Bad 2" xfId="72"/>
    <cellStyle name="Calculation" xfId="73"/>
    <cellStyle name="Calculation 2" xfId="74"/>
    <cellStyle name="Check Cell" xfId="75"/>
    <cellStyle name="Check Cell 2" xfId="76"/>
    <cellStyle name="Comma" xfId="77"/>
    <cellStyle name="Comma [0]" xfId="78"/>
    <cellStyle name="Comma 10 2" xfId="79"/>
    <cellStyle name="Comma 2" xfId="80"/>
    <cellStyle name="Comma 2 2" xfId="81"/>
    <cellStyle name="Comma 2 3" xfId="82"/>
    <cellStyle name="Comma 2 4" xfId="83"/>
    <cellStyle name="Comma 2 5" xfId="84"/>
    <cellStyle name="Comma 3" xfId="85"/>
    <cellStyle name="Comma 4" xfId="86"/>
    <cellStyle name="Comma 5" xfId="87"/>
    <cellStyle name="Comma 6" xfId="88"/>
    <cellStyle name="Comma 6 2" xfId="89"/>
    <cellStyle name="Comma0" xfId="90"/>
    <cellStyle name="Currency" xfId="91"/>
    <cellStyle name="Currency [0]" xfId="92"/>
    <cellStyle name="Currency0" xfId="93"/>
    <cellStyle name="Date" xfId="94"/>
    <cellStyle name="Explanatory Text" xfId="95"/>
    <cellStyle name="Explanatory Text 2" xfId="96"/>
    <cellStyle name="Fixed" xfId="97"/>
    <cellStyle name="Followed Hyperlink" xfId="98"/>
    <cellStyle name="Good" xfId="99"/>
    <cellStyle name="Good 2" xfId="100"/>
    <cellStyle name="Header1" xfId="101"/>
    <cellStyle name="Header2" xfId="102"/>
    <cellStyle name="Heading 1" xfId="103"/>
    <cellStyle name="Heading 1 2" xfId="104"/>
    <cellStyle name="Heading 2" xfId="105"/>
    <cellStyle name="Heading 2 2" xfId="106"/>
    <cellStyle name="Heading 3" xfId="107"/>
    <cellStyle name="Heading 3 2" xfId="108"/>
    <cellStyle name="Heading 4" xfId="109"/>
    <cellStyle name="Heading 4 2" xfId="110"/>
    <cellStyle name="Hyperlink" xfId="111"/>
    <cellStyle name="Input" xfId="112"/>
    <cellStyle name="Input 2" xfId="113"/>
    <cellStyle name="Linked Cell" xfId="114"/>
    <cellStyle name="Linked Cell 2" xfId="115"/>
    <cellStyle name="Neutral" xfId="116"/>
    <cellStyle name="Neutral 2" xfId="117"/>
    <cellStyle name="Normal - Style1" xfId="118"/>
    <cellStyle name="Normal 10" xfId="119"/>
    <cellStyle name="Normal 10 10" xfId="120"/>
    <cellStyle name="Normal 10 11" xfId="121"/>
    <cellStyle name="Normal 10 12" xfId="122"/>
    <cellStyle name="Normal 10 2" xfId="123"/>
    <cellStyle name="Normal 10 3" xfId="124"/>
    <cellStyle name="Normal 10 3 2" xfId="125"/>
    <cellStyle name="Normal 10 4" xfId="126"/>
    <cellStyle name="Normal 10 5" xfId="127"/>
    <cellStyle name="Normal 10 6" xfId="128"/>
    <cellStyle name="Normal 10 7" xfId="129"/>
    <cellStyle name="Normal 10 8" xfId="130"/>
    <cellStyle name="Normal 10 9" xfId="131"/>
    <cellStyle name="Normal 11" xfId="132"/>
    <cellStyle name="Normal 11 2" xfId="133"/>
    <cellStyle name="Normal 11 2 2" xfId="134"/>
    <cellStyle name="Normal 11 3" xfId="135"/>
    <cellStyle name="Normal 12" xfId="136"/>
    <cellStyle name="Normal 12 2" xfId="137"/>
    <cellStyle name="Normal 12 2 2" xfId="138"/>
    <cellStyle name="Normal 12 2 2 2" xfId="139"/>
    <cellStyle name="Normal 12 2 2 2 2" xfId="140"/>
    <cellStyle name="Normal 12 2 2 2 3" xfId="141"/>
    <cellStyle name="Normal 12 2 2 3" xfId="142"/>
    <cellStyle name="Normal 12 2 2 4" xfId="143"/>
    <cellStyle name="Normal 12 2 3" xfId="144"/>
    <cellStyle name="Normal 12 2 4" xfId="145"/>
    <cellStyle name="Normal 12 3" xfId="146"/>
    <cellStyle name="Normal 12 4" xfId="147"/>
    <cellStyle name="Normal 12 5" xfId="148"/>
    <cellStyle name="Normal 12 6" xfId="149"/>
    <cellStyle name="Normal 12 7" xfId="150"/>
    <cellStyle name="Normal 12 8" xfId="151"/>
    <cellStyle name="Normal 13" xfId="152"/>
    <cellStyle name="Normal 13 2" xfId="153"/>
    <cellStyle name="Normal 139" xfId="154"/>
    <cellStyle name="Normal 14" xfId="155"/>
    <cellStyle name="Normal 14 2" xfId="156"/>
    <cellStyle name="Normal 14 3" xfId="157"/>
    <cellStyle name="Normal 15" xfId="158"/>
    <cellStyle name="Normal 15 2" xfId="159"/>
    <cellStyle name="Normal 15 3" xfId="160"/>
    <cellStyle name="Normal 15 4" xfId="161"/>
    <cellStyle name="Normal 16" xfId="162"/>
    <cellStyle name="Normal 17" xfId="163"/>
    <cellStyle name="Normal 18" xfId="164"/>
    <cellStyle name="Normal 186" xfId="165"/>
    <cellStyle name="Normal 187" xfId="166"/>
    <cellStyle name="Normal 188" xfId="167"/>
    <cellStyle name="Normal 189" xfId="168"/>
    <cellStyle name="Normal 19" xfId="169"/>
    <cellStyle name="Normal 190" xfId="170"/>
    <cellStyle name="Normal 191" xfId="171"/>
    <cellStyle name="Normal 192" xfId="172"/>
    <cellStyle name="Normal 193" xfId="173"/>
    <cellStyle name="Normal 2" xfId="174"/>
    <cellStyle name="Normal 2 10" xfId="175"/>
    <cellStyle name="Normal 2 2" xfId="176"/>
    <cellStyle name="Normal 2 2 10" xfId="177"/>
    <cellStyle name="Normal 2 2 11" xfId="178"/>
    <cellStyle name="Normal 2 2 12" xfId="179"/>
    <cellStyle name="Normal 2 2 12 2" xfId="180"/>
    <cellStyle name="Normal 2 2 2" xfId="181"/>
    <cellStyle name="Normal 2 2 2 10" xfId="182"/>
    <cellStyle name="Normal 2 2 2 11" xfId="183"/>
    <cellStyle name="Normal 2 2 2 11 2" xfId="184"/>
    <cellStyle name="Normal 2 2 2 12" xfId="185"/>
    <cellStyle name="Normal 2 2 2 2" xfId="186"/>
    <cellStyle name="Normal 2 2 2 2 10" xfId="187"/>
    <cellStyle name="Normal 2 2 2 2 10 2" xfId="188"/>
    <cellStyle name="Normal 2 2 2 2 11" xfId="189"/>
    <cellStyle name="Normal 2 2 2 2 2" xfId="190"/>
    <cellStyle name="Normal 2 2 2 2 2 10" xfId="191"/>
    <cellStyle name="Normal 2 2 2 2 2 10 2" xfId="192"/>
    <cellStyle name="Normal 2 2 2 2 2 11" xfId="193"/>
    <cellStyle name="Normal 2 2 2 2 2 2" xfId="194"/>
    <cellStyle name="Normal 2 2 2 2 2 2 10" xfId="195"/>
    <cellStyle name="Normal 2 2 2 2 2 2 2" xfId="196"/>
    <cellStyle name="Normal 2 2 2 2 2 2 2 2" xfId="197"/>
    <cellStyle name="Normal 2 2 2 2 2 2 2 2 2" xfId="198"/>
    <cellStyle name="Normal 2 2 2 2 2 2 2 2 2 2" xfId="199"/>
    <cellStyle name="Normal 2 2 2 2 2 2 2 2 2 2 2" xfId="200"/>
    <cellStyle name="Normal 2 2 2 2 2 2 2 2 2 2 2 2" xfId="201"/>
    <cellStyle name="Normal 2 2 2 2 2 2 2 2 2 2 2 3" xfId="202"/>
    <cellStyle name="Normal 2 2 2 2 2 2 2 2 2 2 3" xfId="203"/>
    <cellStyle name="Normal 2 2 2 2 2 2 2 2 2 2 3 2" xfId="204"/>
    <cellStyle name="Normal 2 2 2 2 2 2 2 2 2 2 4" xfId="205"/>
    <cellStyle name="Normal 2 2 2 2 2 2 2 2 2 3" xfId="206"/>
    <cellStyle name="Normal 2 2 2 2 2 2 2 2 2 4" xfId="207"/>
    <cellStyle name="Normal 2 2 2 2 2 2 2 2 2 4 2" xfId="208"/>
    <cellStyle name="Normal 2 2 2 2 2 2 2 2 2 5" xfId="209"/>
    <cellStyle name="Normal 2 2 2 2 2 2 2 2 3" xfId="210"/>
    <cellStyle name="Normal 2 2 2 2 2 2 2 2 4" xfId="211"/>
    <cellStyle name="Normal 2 2 2 2 2 2 2 2 4 2" xfId="212"/>
    <cellStyle name="Normal 2 2 2 2 2 2 2 2 5" xfId="213"/>
    <cellStyle name="Normal 2 2 2 2 2 2 2 3" xfId="214"/>
    <cellStyle name="Normal 2 2 2 2 2 2 2 4" xfId="215"/>
    <cellStyle name="Normal 2 2 2 2 2 2 2 5" xfId="216"/>
    <cellStyle name="Normal 2 2 2 2 2 2 2 6" xfId="217"/>
    <cellStyle name="Normal 2 2 2 2 2 2 2 7" xfId="218"/>
    <cellStyle name="Normal 2 2 2 2 2 2 2 7 2" xfId="219"/>
    <cellStyle name="Normal 2 2 2 2 2 2 2 8" xfId="220"/>
    <cellStyle name="Normal 2 2 2 2 2 2 3" xfId="221"/>
    <cellStyle name="Normal 2 2 2 2 2 2 4" xfId="222"/>
    <cellStyle name="Normal 2 2 2 2 2 2 5" xfId="223"/>
    <cellStyle name="Normal 2 2 2 2 2 2 5 2" xfId="224"/>
    <cellStyle name="Normal 2 2 2 2 2 2 5 2 2" xfId="225"/>
    <cellStyle name="Normal 2 2 2 2 2 2 5 2 3" xfId="226"/>
    <cellStyle name="Normal 2 2 2 2 2 2 5 3" xfId="227"/>
    <cellStyle name="Normal 2 2 2 2 2 2 6" xfId="228"/>
    <cellStyle name="Normal 2 2 2 2 2 2 7" xfId="229"/>
    <cellStyle name="Normal 2 2 2 2 2 2 8" xfId="230"/>
    <cellStyle name="Normal 2 2 2 2 2 2 9" xfId="231"/>
    <cellStyle name="Normal 2 2 2 2 2 2 9 2" xfId="232"/>
    <cellStyle name="Normal 2 2 2 2 2 3" xfId="233"/>
    <cellStyle name="Normal 2 2 2 2 2 4" xfId="234"/>
    <cellStyle name="Normal 2 2 2 2 2 4 2" xfId="235"/>
    <cellStyle name="Normal 2 2 2 2 2 4 2 2" xfId="236"/>
    <cellStyle name="Normal 2 2 2 2 2 4 2 2 2" xfId="237"/>
    <cellStyle name="Normal 2 2 2 2 2 4 2 2 3" xfId="238"/>
    <cellStyle name="Normal 2 2 2 2 2 4 2 3" xfId="239"/>
    <cellStyle name="Normal 2 2 2 2 2 4 3" xfId="240"/>
    <cellStyle name="Normal 2 2 2 2 2 4 4" xfId="241"/>
    <cellStyle name="Normal 2 2 2 2 2 4 5" xfId="242"/>
    <cellStyle name="Normal 2 2 2 2 2 4 6" xfId="243"/>
    <cellStyle name="Normal 2 2 2 2 2 5" xfId="244"/>
    <cellStyle name="Normal 2 2 2 2 2 6" xfId="245"/>
    <cellStyle name="Normal 2 2 2 2 2 6 2" xfId="246"/>
    <cellStyle name="Normal 2 2 2 2 2 6 2 2" xfId="247"/>
    <cellStyle name="Normal 2 2 2 2 2 6 2 3" xfId="248"/>
    <cellStyle name="Normal 2 2 2 2 2 6 3" xfId="249"/>
    <cellStyle name="Normal 2 2 2 2 2 7" xfId="250"/>
    <cellStyle name="Normal 2 2 2 2 2 8" xfId="251"/>
    <cellStyle name="Normal 2 2 2 2 2 9" xfId="252"/>
    <cellStyle name="Normal 2 2 2 2 3" xfId="253"/>
    <cellStyle name="Normal 2 2 2 2 3 2" xfId="254"/>
    <cellStyle name="Normal 2 2 2 2 3 2 2" xfId="255"/>
    <cellStyle name="Normal 2 2 2 2 3 2 2 2" xfId="256"/>
    <cellStyle name="Normal 2 2 2 2 3 2 2 2 2" xfId="257"/>
    <cellStyle name="Normal 2 2 2 2 3 2 2 2 3" xfId="258"/>
    <cellStyle name="Normal 2 2 2 2 3 2 2 3" xfId="259"/>
    <cellStyle name="Normal 2 2 2 2 3 2 3" xfId="260"/>
    <cellStyle name="Normal 2 2 2 2 3 2 4" xfId="261"/>
    <cellStyle name="Normal 2 2 2 2 3 2 5" xfId="262"/>
    <cellStyle name="Normal 2 2 2 2 3 2 6" xfId="263"/>
    <cellStyle name="Normal 2 2 2 2 3 3" xfId="264"/>
    <cellStyle name="Normal 2 2 2 2 3 4" xfId="265"/>
    <cellStyle name="Normal 2 2 2 2 3 5" xfId="266"/>
    <cellStyle name="Normal 2 2 2 2 3 5 2" xfId="267"/>
    <cellStyle name="Normal 2 2 2 2 3 5 2 2" xfId="268"/>
    <cellStyle name="Normal 2 2 2 2 3 5 2 3" xfId="269"/>
    <cellStyle name="Normal 2 2 2 2 3 5 3" xfId="270"/>
    <cellStyle name="Normal 2 2 2 2 3 6" xfId="271"/>
    <cellStyle name="Normal 2 2 2 2 3 7" xfId="272"/>
    <cellStyle name="Normal 2 2 2 2 3 8" xfId="273"/>
    <cellStyle name="Normal 2 2 2 2 4" xfId="274"/>
    <cellStyle name="Normal 2 2 2 2 4 2" xfId="275"/>
    <cellStyle name="Normal 2 2 2 2 4 2 2" xfId="276"/>
    <cellStyle name="Normal 2 2 2 2 4 2 2 2" xfId="277"/>
    <cellStyle name="Normal 2 2 2 2 4 2 2 3" xfId="278"/>
    <cellStyle name="Normal 2 2 2 2 4 2 3" xfId="279"/>
    <cellStyle name="Normal 2 2 2 2 4 3" xfId="280"/>
    <cellStyle name="Normal 2 2 2 2 4 4" xfId="281"/>
    <cellStyle name="Normal 2 2 2 2 4 5" xfId="282"/>
    <cellStyle name="Normal 2 2 2 2 4 6" xfId="283"/>
    <cellStyle name="Normal 2 2 2 2 5" xfId="284"/>
    <cellStyle name="Normal 2 2 2 2 6" xfId="285"/>
    <cellStyle name="Normal 2 2 2 2 6 2" xfId="286"/>
    <cellStyle name="Normal 2 2 2 2 6 2 2" xfId="287"/>
    <cellStyle name="Normal 2 2 2 2 6 2 3" xfId="288"/>
    <cellStyle name="Normal 2 2 2 2 6 3" xfId="289"/>
    <cellStyle name="Normal 2 2 2 2 7" xfId="290"/>
    <cellStyle name="Normal 2 2 2 2 8" xfId="291"/>
    <cellStyle name="Normal 2 2 2 2 9" xfId="292"/>
    <cellStyle name="Normal 2 2 2 3" xfId="293"/>
    <cellStyle name="Normal 2 2 2 3 2" xfId="294"/>
    <cellStyle name="Normal 2 2 2 3 2 2" xfId="295"/>
    <cellStyle name="Normal 2 2 2 3 2 2 2" xfId="296"/>
    <cellStyle name="Normal 2 2 2 3 2 2 2 2" xfId="297"/>
    <cellStyle name="Normal 2 2 2 3 2 2 2 3" xfId="298"/>
    <cellStyle name="Normal 2 2 2 3 2 2 3" xfId="299"/>
    <cellStyle name="Normal 2 2 2 3 2 3" xfId="300"/>
    <cellStyle name="Normal 2 2 2 3 2 4" xfId="301"/>
    <cellStyle name="Normal 2 2 2 3 2 5" xfId="302"/>
    <cellStyle name="Normal 2 2 2 3 2 6" xfId="303"/>
    <cellStyle name="Normal 2 2 2 3 3" xfId="304"/>
    <cellStyle name="Normal 2 2 2 3 4" xfId="305"/>
    <cellStyle name="Normal 2 2 2 3 5" xfId="306"/>
    <cellStyle name="Normal 2 2 2 3 5 2" xfId="307"/>
    <cellStyle name="Normal 2 2 2 3 5 2 2" xfId="308"/>
    <cellStyle name="Normal 2 2 2 3 5 2 3" xfId="309"/>
    <cellStyle name="Normal 2 2 2 3 5 3" xfId="310"/>
    <cellStyle name="Normal 2 2 2 3 6" xfId="311"/>
    <cellStyle name="Normal 2 2 2 3 7" xfId="312"/>
    <cellStyle name="Normal 2 2 2 3 8" xfId="313"/>
    <cellStyle name="Normal 2 2 2 4" xfId="314"/>
    <cellStyle name="Normal 2 2 2 5" xfId="315"/>
    <cellStyle name="Normal 2 2 2 5 2" xfId="316"/>
    <cellStyle name="Normal 2 2 2 5 2 2" xfId="317"/>
    <cellStyle name="Normal 2 2 2 5 2 2 2" xfId="318"/>
    <cellStyle name="Normal 2 2 2 5 2 2 3" xfId="319"/>
    <cellStyle name="Normal 2 2 2 5 2 3" xfId="320"/>
    <cellStyle name="Normal 2 2 2 5 3" xfId="321"/>
    <cellStyle name="Normal 2 2 2 5 4" xfId="322"/>
    <cellStyle name="Normal 2 2 2 5 5" xfId="323"/>
    <cellStyle name="Normal 2 2 2 5 6" xfId="324"/>
    <cellStyle name="Normal 2 2 2 6" xfId="325"/>
    <cellStyle name="Normal 2 2 2 7" xfId="326"/>
    <cellStyle name="Normal 2 2 2 7 2" xfId="327"/>
    <cellStyle name="Normal 2 2 2 7 2 2" xfId="328"/>
    <cellStyle name="Normal 2 2 2 7 2 3" xfId="329"/>
    <cellStyle name="Normal 2 2 2 7 3" xfId="330"/>
    <cellStyle name="Normal 2 2 2 8" xfId="331"/>
    <cellStyle name="Normal 2 2 2 9" xfId="332"/>
    <cellStyle name="Normal 2 2 3" xfId="333"/>
    <cellStyle name="Normal 2 2 3 10" xfId="334"/>
    <cellStyle name="Normal 2 2 3 2" xfId="335"/>
    <cellStyle name="Normal 2 2 3 2 2" xfId="336"/>
    <cellStyle name="Normal 2 2 3 2 2 2" xfId="337"/>
    <cellStyle name="Normal 2 2 3 2 2 2 2" xfId="338"/>
    <cellStyle name="Normal 2 2 3 2 2 2 2 2" xfId="339"/>
    <cellStyle name="Normal 2 2 3 2 2 2 2 2 2" xfId="340"/>
    <cellStyle name="Normal 2 2 3 2 2 2 2 2 3" xfId="341"/>
    <cellStyle name="Normal 2 2 3 2 2 2 2 3" xfId="342"/>
    <cellStyle name="Normal 2 2 3 2 2 2 2 4" xfId="343"/>
    <cellStyle name="Normal 2 2 3 2 2 2 3" xfId="344"/>
    <cellStyle name="Normal 2 2 3 2 2 2 4" xfId="345"/>
    <cellStyle name="Normal 2 2 3 2 2 3" xfId="346"/>
    <cellStyle name="Normal 2 2 3 2 2 4" xfId="347"/>
    <cellStyle name="Normal 2 2 3 2 2 5" xfId="348"/>
    <cellStyle name="Normal 2 2 3 2 2 6" xfId="349"/>
    <cellStyle name="Normal 2 2 3 2 2 7" xfId="350"/>
    <cellStyle name="Normal 2 2 3 2 3" xfId="351"/>
    <cellStyle name="Normal 2 2 3 2 4" xfId="352"/>
    <cellStyle name="Normal 2 2 3 2 5" xfId="353"/>
    <cellStyle name="Normal 2 2 3 2 5 2" xfId="354"/>
    <cellStyle name="Normal 2 2 3 2 5 2 2" xfId="355"/>
    <cellStyle name="Normal 2 2 3 2 5 2 3" xfId="356"/>
    <cellStyle name="Normal 2 2 3 2 5 3" xfId="357"/>
    <cellStyle name="Normal 2 2 3 2 6" xfId="358"/>
    <cellStyle name="Normal 2 2 3 2 7" xfId="359"/>
    <cellStyle name="Normal 2 2 3 2 8" xfId="360"/>
    <cellStyle name="Normal 2 2 3 2 9" xfId="361"/>
    <cellStyle name="Normal 2 2 3 3" xfId="362"/>
    <cellStyle name="Normal 2 2 3 4" xfId="363"/>
    <cellStyle name="Normal 2 2 3 4 2" xfId="364"/>
    <cellStyle name="Normal 2 2 3 4 2 2" xfId="365"/>
    <cellStyle name="Normal 2 2 3 4 2 2 2" xfId="366"/>
    <cellStyle name="Normal 2 2 3 4 2 2 3" xfId="367"/>
    <cellStyle name="Normal 2 2 3 4 2 3" xfId="368"/>
    <cellStyle name="Normal 2 2 3 4 3" xfId="369"/>
    <cellStyle name="Normal 2 2 3 4 4" xfId="370"/>
    <cellStyle name="Normal 2 2 3 4 5" xfId="371"/>
    <cellStyle name="Normal 2 2 3 4 6" xfId="372"/>
    <cellStyle name="Normal 2 2 3 5" xfId="373"/>
    <cellStyle name="Normal 2 2 3 6" xfId="374"/>
    <cellStyle name="Normal 2 2 3 6 2" xfId="375"/>
    <cellStyle name="Normal 2 2 3 6 2 2" xfId="376"/>
    <cellStyle name="Normal 2 2 3 6 2 3" xfId="377"/>
    <cellStyle name="Normal 2 2 3 6 3" xfId="378"/>
    <cellStyle name="Normal 2 2 3 7" xfId="379"/>
    <cellStyle name="Normal 2 2 3 8" xfId="380"/>
    <cellStyle name="Normal 2 2 3 9" xfId="381"/>
    <cellStyle name="Normal 2 2 4" xfId="382"/>
    <cellStyle name="Normal 2 2 4 2" xfId="383"/>
    <cellStyle name="Normal 2 2 4 2 2" xfId="384"/>
    <cellStyle name="Normal 2 2 4 2 2 2" xfId="385"/>
    <cellStyle name="Normal 2 2 4 2 2 2 2" xfId="386"/>
    <cellStyle name="Normal 2 2 4 2 2 2 3" xfId="387"/>
    <cellStyle name="Normal 2 2 4 2 2 3" xfId="388"/>
    <cellStyle name="Normal 2 2 4 2 3" xfId="389"/>
    <cellStyle name="Normal 2 2 4 2 4" xfId="390"/>
    <cellStyle name="Normal 2 2 4 2 5" xfId="391"/>
    <cellStyle name="Normal 2 2 4 2 6" xfId="392"/>
    <cellStyle name="Normal 2 2 4 3" xfId="393"/>
    <cellStyle name="Normal 2 2 4 4" xfId="394"/>
    <cellStyle name="Normal 2 2 4 5" xfId="395"/>
    <cellStyle name="Normal 2 2 4 5 2" xfId="396"/>
    <cellStyle name="Normal 2 2 4 5 2 2" xfId="397"/>
    <cellStyle name="Normal 2 2 4 5 2 3" xfId="398"/>
    <cellStyle name="Normal 2 2 4 5 3" xfId="399"/>
    <cellStyle name="Normal 2 2 4 6" xfId="400"/>
    <cellStyle name="Normal 2 2 4 7" xfId="401"/>
    <cellStyle name="Normal 2 2 4 8" xfId="402"/>
    <cellStyle name="Normal 2 2 5" xfId="403"/>
    <cellStyle name="Normal 2 2 5 2" xfId="404"/>
    <cellStyle name="Normal 2 2 5 2 2" xfId="405"/>
    <cellStyle name="Normal 2 2 5 2 2 2" xfId="406"/>
    <cellStyle name="Normal 2 2 5 2 2 3" xfId="407"/>
    <cellStyle name="Normal 2 2 5 2 3" xfId="408"/>
    <cellStyle name="Normal 2 2 5 3" xfId="409"/>
    <cellStyle name="Normal 2 2 5 4" xfId="410"/>
    <cellStyle name="Normal 2 2 5 5" xfId="411"/>
    <cellStyle name="Normal 2 2 5 6" xfId="412"/>
    <cellStyle name="Normal 2 2 6" xfId="413"/>
    <cellStyle name="Normal 2 2 7" xfId="414"/>
    <cellStyle name="Normal 2 2 7 2" xfId="415"/>
    <cellStyle name="Normal 2 2 7 2 2" xfId="416"/>
    <cellStyle name="Normal 2 2 7 2 3" xfId="417"/>
    <cellStyle name="Normal 2 2 7 3" xfId="418"/>
    <cellStyle name="Normal 2 2 8" xfId="419"/>
    <cellStyle name="Normal 2 2 9" xfId="420"/>
    <cellStyle name="Normal 2 3" xfId="421"/>
    <cellStyle name="Normal 2 3 2" xfId="422"/>
    <cellStyle name="Normal 2 3 3" xfId="423"/>
    <cellStyle name="Normal 2 4" xfId="424"/>
    <cellStyle name="Normal 2 5" xfId="425"/>
    <cellStyle name="Normal 2 6" xfId="426"/>
    <cellStyle name="Normal 2 7" xfId="427"/>
    <cellStyle name="Normal 2 8" xfId="428"/>
    <cellStyle name="Normal 2 9" xfId="429"/>
    <cellStyle name="Normal 2_BIEU 07 CH" xfId="430"/>
    <cellStyle name="Normal 20" xfId="431"/>
    <cellStyle name="Normal 21" xfId="432"/>
    <cellStyle name="Normal 22" xfId="433"/>
    <cellStyle name="Normal 23" xfId="434"/>
    <cellStyle name="Normal 24" xfId="435"/>
    <cellStyle name="Normal 25" xfId="436"/>
    <cellStyle name="Normal 26" xfId="437"/>
    <cellStyle name="Normal 27" xfId="438"/>
    <cellStyle name="Normal 28" xfId="439"/>
    <cellStyle name="Normal 29" xfId="440"/>
    <cellStyle name="Normal 3" xfId="441"/>
    <cellStyle name="Normal 3 2" xfId="442"/>
    <cellStyle name="Normal 30" xfId="443"/>
    <cellStyle name="Normal 31" xfId="444"/>
    <cellStyle name="Normal 32" xfId="445"/>
    <cellStyle name="Normal 33" xfId="446"/>
    <cellStyle name="Normal 34" xfId="447"/>
    <cellStyle name="Normal 35" xfId="448"/>
    <cellStyle name="Normal 36" xfId="449"/>
    <cellStyle name="Normal 37" xfId="450"/>
    <cellStyle name="Normal 38" xfId="451"/>
    <cellStyle name="Normal 39" xfId="452"/>
    <cellStyle name="Normal 4" xfId="453"/>
    <cellStyle name="Normal 4 2" xfId="454"/>
    <cellStyle name="Normal 4 2 2" xfId="455"/>
    <cellStyle name="Normal 4 2 3" xfId="456"/>
    <cellStyle name="Normal 4 3" xfId="457"/>
    <cellStyle name="Normal 4_BIEU 07 CH" xfId="458"/>
    <cellStyle name="Normal 40" xfId="459"/>
    <cellStyle name="Normal 41" xfId="460"/>
    <cellStyle name="Normal 42" xfId="461"/>
    <cellStyle name="Normal 43" xfId="462"/>
    <cellStyle name="Normal 44" xfId="463"/>
    <cellStyle name="Normal 45" xfId="464"/>
    <cellStyle name="Normal 5" xfId="465"/>
    <cellStyle name="Normal 5 2" xfId="466"/>
    <cellStyle name="Normal 5 3" xfId="467"/>
    <cellStyle name="Normal 5 4" xfId="468"/>
    <cellStyle name="Normal 6" xfId="469"/>
    <cellStyle name="Normal 7" xfId="470"/>
    <cellStyle name="Normal 7 2" xfId="471"/>
    <cellStyle name="Normal 7 3" xfId="472"/>
    <cellStyle name="Normal 7 4" xfId="473"/>
    <cellStyle name="Normal 7 5" xfId="474"/>
    <cellStyle name="Normal 7 6" xfId="475"/>
    <cellStyle name="Normal 7 7" xfId="476"/>
    <cellStyle name="Normal 8" xfId="477"/>
    <cellStyle name="Normal 8 2" xfId="478"/>
    <cellStyle name="Normal 8 2 2" xfId="479"/>
    <cellStyle name="Normal 8 2 3" xfId="480"/>
    <cellStyle name="Normal 8 2 4" xfId="481"/>
    <cellStyle name="Normal 8 3" xfId="482"/>
    <cellStyle name="Normal 8 3 2" xfId="483"/>
    <cellStyle name="Normal 8 3 3" xfId="484"/>
    <cellStyle name="Normal 8 4" xfId="485"/>
    <cellStyle name="Normal 8 5" xfId="486"/>
    <cellStyle name="Normal 8 6" xfId="487"/>
    <cellStyle name="Normal 8 7" xfId="488"/>
    <cellStyle name="Normal 8 8" xfId="489"/>
    <cellStyle name="Normal 9" xfId="490"/>
    <cellStyle name="Normal 9 2" xfId="491"/>
    <cellStyle name="Normal 9 3" xfId="492"/>
    <cellStyle name="Normal 9 4" xfId="493"/>
    <cellStyle name="Normal 9 5" xfId="494"/>
    <cellStyle name="Normal 9 6" xfId="495"/>
    <cellStyle name="Normal 9 7" xfId="496"/>
    <cellStyle name="Normal 9 8" xfId="497"/>
    <cellStyle name="Normal_BIEU 07 CH" xfId="498"/>
    <cellStyle name="Normal_BIEU 07 CH 2" xfId="499"/>
    <cellStyle name="Normal_THop_Tinh(HaNoi)" xfId="500"/>
    <cellStyle name="Note" xfId="501"/>
    <cellStyle name="Note 2" xfId="502"/>
    <cellStyle name="Output" xfId="503"/>
    <cellStyle name="Output 2" xfId="504"/>
    <cellStyle name="Percent" xfId="505"/>
    <cellStyle name="Percent 2" xfId="506"/>
    <cellStyle name="Title" xfId="507"/>
    <cellStyle name="Title 2" xfId="508"/>
    <cellStyle name="Total" xfId="509"/>
    <cellStyle name="Total 2" xfId="510"/>
    <cellStyle name="Warning Text" xfId="511"/>
    <cellStyle name="Warning Text 2" xfId="512"/>
    <cellStyle name="똿뗦먛귟 [0.00]_PRODUCT DETAIL Q1" xfId="513"/>
    <cellStyle name="똿뗦먛귟_PRODUCT DETAIL Q1" xfId="514"/>
    <cellStyle name="믅됞 [0.00]_PRODUCT DETAIL Q1" xfId="515"/>
    <cellStyle name="믅됞_PRODUCT DETAIL Q1" xfId="516"/>
    <cellStyle name="백분율_HOBONG" xfId="517"/>
    <cellStyle name="뷭?_BOOKSHIP" xfId="518"/>
    <cellStyle name="콤마 [0]_1202" xfId="519"/>
    <cellStyle name="콤마_1202" xfId="520"/>
    <cellStyle name="통화 [0]_1202" xfId="521"/>
    <cellStyle name="통화_1202" xfId="522"/>
    <cellStyle name="표준_(정보부문)월별인원계획" xfId="5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uu\luuD\qhxa_locninh2020\tulieu\PL%20-%20QHQHSDD(LNinh%20xa.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0"/>
      <sheetName val="HUYEN"/>
      <sheetName val="QH-2020"/>
      <sheetName val="HTRANG -2010"/>
      <sheetName val="1"/>
      <sheetName val="2"/>
      <sheetName val="3"/>
      <sheetName val="4"/>
      <sheetName val="5"/>
      <sheetName val="6"/>
      <sheetName val="7"/>
      <sheetName val="8"/>
      <sheetName val="9"/>
      <sheetName val="10"/>
      <sheetName val="11"/>
      <sheetName val="12"/>
      <sheetName val="13"/>
      <sheetName val="14"/>
      <sheetName val="15"/>
      <sheetName val="16"/>
      <sheetName val="0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C71"/>
  <sheetViews>
    <sheetView showGridLines="0" showZeros="0" workbookViewId="0" topLeftCell="A1">
      <pane xSplit="5" ySplit="7" topLeftCell="F28" activePane="bottomRight" state="frozen"/>
      <selection pane="topLeft" activeCell="F4" sqref="F4"/>
      <selection pane="topRight" activeCell="F4" sqref="F4"/>
      <selection pane="bottomLeft" activeCell="F4" sqref="F4"/>
      <selection pane="bottomRight" activeCell="A48" sqref="A48:A58"/>
    </sheetView>
  </sheetViews>
  <sheetFormatPr defaultColWidth="9.00390625" defaultRowHeight="14.25"/>
  <cols>
    <col min="1" max="1" width="3.50390625" style="31" customWidth="1"/>
    <col min="2" max="2" width="39.00390625" style="30" customWidth="1"/>
    <col min="3" max="3" width="4.125" style="32" customWidth="1"/>
    <col min="4" max="4" width="8.625" style="30" customWidth="1"/>
    <col min="5" max="5" width="5.875" style="30" customWidth="1"/>
    <col min="6" max="6" width="7.75390625" style="30" customWidth="1"/>
    <col min="7" max="7" width="7.625" style="30" customWidth="1"/>
    <col min="8" max="8" width="7.875" style="30" bestFit="1" customWidth="1"/>
    <col min="9" max="9" width="7.75390625" style="30" customWidth="1"/>
    <col min="10" max="11" width="8.00390625" style="30" customWidth="1"/>
    <col min="12" max="12" width="7.875" style="30" bestFit="1" customWidth="1"/>
    <col min="13" max="13" width="8.125" style="30" customWidth="1"/>
    <col min="14" max="14" width="7.875" style="30" bestFit="1" customWidth="1"/>
    <col min="15" max="15" width="8.75390625" style="30" bestFit="1" customWidth="1"/>
    <col min="16" max="16384" width="9.00390625" style="1" customWidth="1"/>
  </cols>
  <sheetData>
    <row r="1" spans="1:15" ht="14.25">
      <c r="A1" s="785" t="s">
        <v>18</v>
      </c>
      <c r="B1" s="785"/>
      <c r="C1" s="785"/>
      <c r="D1" s="785"/>
      <c r="E1" s="785"/>
      <c r="F1" s="785"/>
      <c r="G1" s="785"/>
      <c r="H1" s="785"/>
      <c r="I1" s="785"/>
      <c r="J1" s="785"/>
      <c r="K1" s="785"/>
      <c r="L1" s="785"/>
      <c r="M1" s="785"/>
      <c r="N1" s="785"/>
      <c r="O1" s="785"/>
    </row>
    <row r="2" spans="1:15" s="2" customFormat="1" ht="14.25">
      <c r="A2" s="786" t="str">
        <f>"HIỆN TRẠNG SỬ DỤNG ĐẤT NĂM 2020 CỦA HUYỆN PHÚ RIỀNG TỈNH BÌNH PHƯỚC"</f>
        <v>HIỆN TRẠNG SỬ DỤNG ĐẤT NĂM 2020 CỦA HUYỆN PHÚ RIỀNG TỈNH BÌNH PHƯỚC</v>
      </c>
      <c r="B2" s="786"/>
      <c r="C2" s="786"/>
      <c r="D2" s="786"/>
      <c r="E2" s="786"/>
      <c r="F2" s="786"/>
      <c r="G2" s="786"/>
      <c r="H2" s="786"/>
      <c r="I2" s="786"/>
      <c r="J2" s="786"/>
      <c r="K2" s="786"/>
      <c r="L2" s="786"/>
      <c r="M2" s="786"/>
      <c r="N2" s="786"/>
      <c r="O2" s="786"/>
    </row>
    <row r="3" spans="1:15" s="7" customFormat="1" ht="12" customHeight="1">
      <c r="A3" s="787" t="s">
        <v>19</v>
      </c>
      <c r="B3" s="788" t="s">
        <v>20</v>
      </c>
      <c r="C3" s="789" t="s">
        <v>21</v>
      </c>
      <c r="D3" s="790" t="s">
        <v>22</v>
      </c>
      <c r="E3" s="792" t="s">
        <v>23</v>
      </c>
      <c r="F3" s="789" t="s">
        <v>24</v>
      </c>
      <c r="G3" s="789"/>
      <c r="H3" s="789"/>
      <c r="I3" s="789"/>
      <c r="J3" s="789"/>
      <c r="K3" s="789"/>
      <c r="L3" s="789"/>
      <c r="M3" s="789"/>
      <c r="N3" s="789"/>
      <c r="O3" s="789"/>
    </row>
    <row r="4" spans="1:15" s="9" customFormat="1" ht="24">
      <c r="A4" s="787"/>
      <c r="B4" s="788"/>
      <c r="C4" s="789"/>
      <c r="D4" s="791"/>
      <c r="E4" s="792"/>
      <c r="F4" s="94" t="s">
        <v>300</v>
      </c>
      <c r="G4" s="94" t="s">
        <v>302</v>
      </c>
      <c r="H4" s="94" t="s">
        <v>304</v>
      </c>
      <c r="I4" s="94" t="s">
        <v>306</v>
      </c>
      <c r="J4" s="94" t="s">
        <v>308</v>
      </c>
      <c r="K4" s="94" t="s">
        <v>310</v>
      </c>
      <c r="L4" s="94" t="s">
        <v>312</v>
      </c>
      <c r="M4" s="94" t="s">
        <v>314</v>
      </c>
      <c r="N4" s="94" t="s">
        <v>316</v>
      </c>
      <c r="O4" s="94" t="s">
        <v>318</v>
      </c>
    </row>
    <row r="5" spans="1:15" s="9" customFormat="1" ht="12" customHeight="1" hidden="1">
      <c r="A5" s="3"/>
      <c r="B5" s="4"/>
      <c r="C5" s="5"/>
      <c r="D5" s="5"/>
      <c r="E5" s="6"/>
      <c r="F5" s="8">
        <v>1</v>
      </c>
      <c r="G5" s="8">
        <v>2</v>
      </c>
      <c r="H5" s="8">
        <v>3</v>
      </c>
      <c r="I5" s="8">
        <v>4</v>
      </c>
      <c r="J5" s="8">
        <v>5</v>
      </c>
      <c r="K5" s="8">
        <v>6</v>
      </c>
      <c r="L5" s="8">
        <v>7</v>
      </c>
      <c r="M5" s="8">
        <v>8</v>
      </c>
      <c r="N5" s="8">
        <v>9</v>
      </c>
      <c r="O5" s="8">
        <v>10</v>
      </c>
    </row>
    <row r="6" spans="1:15" s="9" customFormat="1" ht="12">
      <c r="A6" s="10" t="s">
        <v>25</v>
      </c>
      <c r="B6" s="11" t="s">
        <v>26</v>
      </c>
      <c r="C6" s="11" t="s">
        <v>27</v>
      </c>
      <c r="D6" s="11" t="s">
        <v>28</v>
      </c>
      <c r="E6" s="11" t="s">
        <v>29</v>
      </c>
      <c r="F6" s="11" t="s">
        <v>30</v>
      </c>
      <c r="G6" s="11" t="s">
        <v>31</v>
      </c>
      <c r="H6" s="11" t="s">
        <v>32</v>
      </c>
      <c r="I6" s="11" t="s">
        <v>33</v>
      </c>
      <c r="J6" s="11" t="s">
        <v>34</v>
      </c>
      <c r="K6" s="11" t="s">
        <v>35</v>
      </c>
      <c r="L6" s="11" t="s">
        <v>36</v>
      </c>
      <c r="M6" s="11" t="s">
        <v>37</v>
      </c>
      <c r="N6" s="11" t="s">
        <v>38</v>
      </c>
      <c r="O6" s="11" t="s">
        <v>12</v>
      </c>
    </row>
    <row r="7" spans="1:15" s="15" customFormat="1" ht="17.25" customHeight="1">
      <c r="A7" s="13"/>
      <c r="B7" s="4" t="s">
        <v>39</v>
      </c>
      <c r="C7" s="14"/>
      <c r="D7" s="497">
        <f>+SUM(D8,D22,D60)</f>
        <v>67376.4216</v>
      </c>
      <c r="E7" s="499">
        <f>D7/$D$7*100</f>
        <v>100</v>
      </c>
      <c r="F7" s="504">
        <f aca="true" t="shared" si="0" ref="F7:O7">+SUM(F8,F22,F60)</f>
        <v>2508.7081</v>
      </c>
      <c r="G7" s="501">
        <f t="shared" si="0"/>
        <v>5290.197300000001</v>
      </c>
      <c r="H7" s="501">
        <f t="shared" si="0"/>
        <v>3961.8624</v>
      </c>
      <c r="I7" s="501">
        <f t="shared" si="0"/>
        <v>9495.415400000002</v>
      </c>
      <c r="J7" s="501">
        <f t="shared" si="0"/>
        <v>9378.8531</v>
      </c>
      <c r="K7" s="501">
        <f t="shared" si="0"/>
        <v>4304.1077</v>
      </c>
      <c r="L7" s="501">
        <f t="shared" si="0"/>
        <v>7459.3999</v>
      </c>
      <c r="M7" s="501">
        <f t="shared" si="0"/>
        <v>7775.2263</v>
      </c>
      <c r="N7" s="501">
        <f t="shared" si="0"/>
        <v>4964.9158</v>
      </c>
      <c r="O7" s="501">
        <f t="shared" si="0"/>
        <v>12237.7356</v>
      </c>
    </row>
    <row r="8" spans="1:15" s="16" customFormat="1" ht="17.25" customHeight="1">
      <c r="A8" s="3">
        <v>1</v>
      </c>
      <c r="B8" s="4" t="s">
        <v>40</v>
      </c>
      <c r="C8" s="5" t="s">
        <v>41</v>
      </c>
      <c r="D8" s="497">
        <f>+SUM(D9,D13:D17,D19:D21)</f>
        <v>61816.663100000005</v>
      </c>
      <c r="E8" s="501">
        <f aca="true" t="shared" si="1" ref="E8:E63">D8/$D$7*100</f>
        <v>91.74821344326189</v>
      </c>
      <c r="F8" s="504">
        <f aca="true" t="shared" si="2" ref="F8:O8">+SUM(F9,F13:F17,F19:F21)</f>
        <v>2398.9013</v>
      </c>
      <c r="G8" s="501">
        <f t="shared" si="2"/>
        <v>4985.181100000001</v>
      </c>
      <c r="H8" s="501">
        <f t="shared" si="2"/>
        <v>3445.3961</v>
      </c>
      <c r="I8" s="501">
        <f t="shared" si="2"/>
        <v>8616.362700000001</v>
      </c>
      <c r="J8" s="501">
        <f t="shared" si="2"/>
        <v>8802.9087</v>
      </c>
      <c r="K8" s="501">
        <f t="shared" si="2"/>
        <v>3915.6708</v>
      </c>
      <c r="L8" s="501">
        <f t="shared" si="2"/>
        <v>6949.236</v>
      </c>
      <c r="M8" s="501">
        <f t="shared" si="2"/>
        <v>7278.620800000001</v>
      </c>
      <c r="N8" s="501">
        <f t="shared" si="2"/>
        <v>4701.276199999999</v>
      </c>
      <c r="O8" s="501">
        <f t="shared" si="2"/>
        <v>10723.1094</v>
      </c>
    </row>
    <row r="9" spans="1:15" s="20" customFormat="1" ht="17.25" customHeight="1">
      <c r="A9" s="17" t="s">
        <v>42</v>
      </c>
      <c r="B9" s="18" t="s">
        <v>43</v>
      </c>
      <c r="C9" s="19" t="s">
        <v>44</v>
      </c>
      <c r="D9" s="502">
        <f>SUM(D10:D12)</f>
        <v>49.333999999999996</v>
      </c>
      <c r="E9" s="502">
        <f t="shared" si="1"/>
        <v>0.07322146060662858</v>
      </c>
      <c r="F9" s="502">
        <f>SUM(F10:F12)</f>
        <v>0</v>
      </c>
      <c r="G9" s="502">
        <f aca="true" t="shared" si="3" ref="G9:O9">SUM(G10:G12)</f>
        <v>0</v>
      </c>
      <c r="H9" s="502">
        <f t="shared" si="3"/>
        <v>0</v>
      </c>
      <c r="I9" s="502">
        <f>SUM(I10:I12)</f>
        <v>16.3991</v>
      </c>
      <c r="J9" s="502">
        <f>SUM(J10:J12)</f>
        <v>26.1228</v>
      </c>
      <c r="K9" s="502">
        <f>SUM(K10:K12)</f>
        <v>4.1737</v>
      </c>
      <c r="L9" s="502">
        <f t="shared" si="3"/>
        <v>0</v>
      </c>
      <c r="M9" s="502">
        <f t="shared" si="3"/>
        <v>0</v>
      </c>
      <c r="N9" s="502">
        <f t="shared" si="3"/>
        <v>0</v>
      </c>
      <c r="O9" s="502">
        <f t="shared" si="3"/>
        <v>2.6384</v>
      </c>
    </row>
    <row r="10" spans="1:15" s="24" customFormat="1" ht="17.25" customHeight="1">
      <c r="A10" s="21"/>
      <c r="B10" s="22" t="s">
        <v>45</v>
      </c>
      <c r="C10" s="23" t="s">
        <v>46</v>
      </c>
      <c r="D10" s="498">
        <f aca="true" t="shared" si="4" ref="D10:D21">SUM(F10:P10)</f>
        <v>0</v>
      </c>
      <c r="E10" s="498">
        <f t="shared" si="1"/>
        <v>0</v>
      </c>
      <c r="F10" s="498">
        <v>0</v>
      </c>
      <c r="G10" s="498">
        <v>0</v>
      </c>
      <c r="H10" s="498">
        <v>0</v>
      </c>
      <c r="I10" s="498">
        <v>0</v>
      </c>
      <c r="J10" s="498">
        <v>0</v>
      </c>
      <c r="K10" s="498">
        <v>0</v>
      </c>
      <c r="L10" s="498">
        <v>0</v>
      </c>
      <c r="M10" s="498">
        <v>0</v>
      </c>
      <c r="N10" s="498">
        <v>0</v>
      </c>
      <c r="O10" s="498">
        <v>0</v>
      </c>
    </row>
    <row r="11" spans="1:15" s="24" customFormat="1" ht="12" hidden="1">
      <c r="A11" s="21"/>
      <c r="B11" s="22" t="s">
        <v>47</v>
      </c>
      <c r="C11" s="23" t="s">
        <v>48</v>
      </c>
      <c r="D11" s="498">
        <f t="shared" si="4"/>
        <v>49.333999999999996</v>
      </c>
      <c r="E11" s="498">
        <f t="shared" si="1"/>
        <v>0.07322146060662858</v>
      </c>
      <c r="F11" s="318">
        <v>0</v>
      </c>
      <c r="G11" s="318">
        <v>0</v>
      </c>
      <c r="H11" s="318">
        <v>0</v>
      </c>
      <c r="I11" s="318">
        <v>16.3991</v>
      </c>
      <c r="J11" s="318">
        <v>26.1228</v>
      </c>
      <c r="K11" s="318">
        <v>4.1737</v>
      </c>
      <c r="L11" s="318">
        <v>0</v>
      </c>
      <c r="M11" s="318">
        <v>0</v>
      </c>
      <c r="N11" s="318">
        <v>0</v>
      </c>
      <c r="O11" s="318">
        <v>2.6384</v>
      </c>
    </row>
    <row r="12" spans="1:15" s="20" customFormat="1" ht="12" hidden="1">
      <c r="A12" s="21"/>
      <c r="B12" s="22" t="s">
        <v>49</v>
      </c>
      <c r="C12" s="23" t="s">
        <v>50</v>
      </c>
      <c r="D12" s="498">
        <f t="shared" si="4"/>
        <v>0</v>
      </c>
      <c r="E12" s="498">
        <f t="shared" si="1"/>
        <v>0</v>
      </c>
      <c r="F12" s="318">
        <v>0</v>
      </c>
      <c r="G12" s="318">
        <v>0</v>
      </c>
      <c r="H12" s="318">
        <v>0</v>
      </c>
      <c r="I12" s="318">
        <v>0</v>
      </c>
      <c r="J12" s="318">
        <v>0</v>
      </c>
      <c r="K12" s="318">
        <v>0</v>
      </c>
      <c r="L12" s="318">
        <v>0</v>
      </c>
      <c r="M12" s="318">
        <v>0</v>
      </c>
      <c r="N12" s="318">
        <v>0</v>
      </c>
      <c r="O12" s="318">
        <v>0</v>
      </c>
    </row>
    <row r="13" spans="1:15" s="20" customFormat="1" ht="17.25" customHeight="1">
      <c r="A13" s="17" t="s">
        <v>51</v>
      </c>
      <c r="B13" s="25" t="s">
        <v>52</v>
      </c>
      <c r="C13" s="19" t="s">
        <v>53</v>
      </c>
      <c r="D13" s="318">
        <f t="shared" si="4"/>
        <v>237.72179999999997</v>
      </c>
      <c r="E13" s="318">
        <f t="shared" si="1"/>
        <v>0.35282639587377546</v>
      </c>
      <c r="F13" s="318">
        <v>0</v>
      </c>
      <c r="G13" s="318">
        <v>9.792</v>
      </c>
      <c r="H13" s="318">
        <v>66.2897</v>
      </c>
      <c r="I13" s="318">
        <v>0.8894</v>
      </c>
      <c r="J13" s="318">
        <v>25.6544</v>
      </c>
      <c r="K13" s="318">
        <v>41.7139</v>
      </c>
      <c r="L13" s="318">
        <v>10.0614</v>
      </c>
      <c r="M13" s="318">
        <v>11.2802</v>
      </c>
      <c r="N13" s="318">
        <v>14.994</v>
      </c>
      <c r="O13" s="318">
        <v>57.0468</v>
      </c>
    </row>
    <row r="14" spans="1:15" s="20" customFormat="1" ht="17.25" customHeight="1">
      <c r="A14" s="17" t="s">
        <v>54</v>
      </c>
      <c r="B14" s="18" t="s">
        <v>55</v>
      </c>
      <c r="C14" s="19" t="s">
        <v>56</v>
      </c>
      <c r="D14" s="318">
        <f t="shared" si="4"/>
        <v>60999.566100000004</v>
      </c>
      <c r="E14" s="318">
        <f t="shared" si="1"/>
        <v>90.53547910594291</v>
      </c>
      <c r="F14" s="318">
        <v>2398.9013</v>
      </c>
      <c r="G14" s="318">
        <v>4975.3891</v>
      </c>
      <c r="H14" s="318">
        <v>3328.7448</v>
      </c>
      <c r="I14" s="318">
        <v>8584.1221</v>
      </c>
      <c r="J14" s="318">
        <v>8547.5666</v>
      </c>
      <c r="K14" s="318">
        <v>3758.3928</v>
      </c>
      <c r="L14" s="318">
        <v>6820.9138</v>
      </c>
      <c r="M14" s="318">
        <v>7239.0428</v>
      </c>
      <c r="N14" s="318">
        <v>4683.0686</v>
      </c>
      <c r="O14" s="318">
        <v>10663.4242</v>
      </c>
    </row>
    <row r="15" spans="1:15" s="20" customFormat="1" ht="17.25" customHeight="1">
      <c r="A15" s="17" t="s">
        <v>57</v>
      </c>
      <c r="B15" s="26" t="s">
        <v>61</v>
      </c>
      <c r="C15" s="27" t="s">
        <v>62</v>
      </c>
      <c r="D15" s="318">
        <f t="shared" si="4"/>
        <v>0</v>
      </c>
      <c r="E15" s="318">
        <f t="shared" si="1"/>
        <v>0</v>
      </c>
      <c r="F15" s="318">
        <v>0</v>
      </c>
      <c r="G15" s="318">
        <v>0</v>
      </c>
      <c r="H15" s="318">
        <v>0</v>
      </c>
      <c r="I15" s="318">
        <v>0</v>
      </c>
      <c r="J15" s="318">
        <v>0</v>
      </c>
      <c r="K15" s="318">
        <v>0</v>
      </c>
      <c r="L15" s="318">
        <v>0</v>
      </c>
      <c r="M15" s="318">
        <v>0</v>
      </c>
      <c r="N15" s="318">
        <v>0</v>
      </c>
      <c r="O15" s="318">
        <v>0</v>
      </c>
    </row>
    <row r="16" spans="1:15" s="20" customFormat="1" ht="17.25" customHeight="1">
      <c r="A16" s="17" t="s">
        <v>60</v>
      </c>
      <c r="B16" s="26" t="s">
        <v>64</v>
      </c>
      <c r="C16" s="27" t="s">
        <v>65</v>
      </c>
      <c r="D16" s="318">
        <f t="shared" si="4"/>
        <v>0</v>
      </c>
      <c r="E16" s="318">
        <f t="shared" si="1"/>
        <v>0</v>
      </c>
      <c r="F16" s="318">
        <v>0</v>
      </c>
      <c r="G16" s="318">
        <v>0</v>
      </c>
      <c r="H16" s="318">
        <v>0</v>
      </c>
      <c r="I16" s="318">
        <v>0</v>
      </c>
      <c r="J16" s="318">
        <v>0</v>
      </c>
      <c r="K16" s="318">
        <v>0</v>
      </c>
      <c r="L16" s="318">
        <v>0</v>
      </c>
      <c r="M16" s="318">
        <v>0</v>
      </c>
      <c r="N16" s="318">
        <v>0</v>
      </c>
      <c r="O16" s="318">
        <v>0</v>
      </c>
    </row>
    <row r="17" spans="1:15" s="20" customFormat="1" ht="17.25" customHeight="1">
      <c r="A17" s="17" t="s">
        <v>63</v>
      </c>
      <c r="B17" s="26" t="s">
        <v>58</v>
      </c>
      <c r="C17" s="27" t="s">
        <v>59</v>
      </c>
      <c r="D17" s="318">
        <f>SUM(F17:P17)</f>
        <v>0</v>
      </c>
      <c r="E17" s="318">
        <f>D17/$D$7*100</f>
        <v>0</v>
      </c>
      <c r="F17" s="318">
        <v>0</v>
      </c>
      <c r="G17" s="318">
        <v>0</v>
      </c>
      <c r="H17" s="318">
        <v>0</v>
      </c>
      <c r="I17" s="318">
        <v>0</v>
      </c>
      <c r="J17" s="318">
        <v>0</v>
      </c>
      <c r="K17" s="318">
        <v>0</v>
      </c>
      <c r="L17" s="318">
        <v>0</v>
      </c>
      <c r="M17" s="318">
        <v>0</v>
      </c>
      <c r="N17" s="318">
        <v>0</v>
      </c>
      <c r="O17" s="318">
        <v>0</v>
      </c>
    </row>
    <row r="18" spans="1:15" s="20" customFormat="1" ht="17.25" customHeight="1">
      <c r="A18" s="21"/>
      <c r="B18" s="310" t="s">
        <v>266</v>
      </c>
      <c r="C18" s="126" t="s">
        <v>267</v>
      </c>
      <c r="D18" s="498">
        <f>SUM(F18:P18)</f>
        <v>0</v>
      </c>
      <c r="E18" s="498">
        <f>D18/$D$7*100</f>
        <v>0</v>
      </c>
      <c r="F18" s="318">
        <v>0</v>
      </c>
      <c r="G18" s="318">
        <v>0</v>
      </c>
      <c r="H18" s="318">
        <v>0</v>
      </c>
      <c r="I18" s="318">
        <v>0</v>
      </c>
      <c r="J18" s="318">
        <v>0</v>
      </c>
      <c r="K18" s="318">
        <v>0</v>
      </c>
      <c r="L18" s="318">
        <v>0</v>
      </c>
      <c r="M18" s="318">
        <v>0</v>
      </c>
      <c r="N18" s="318">
        <v>0</v>
      </c>
      <c r="O18" s="318">
        <v>0</v>
      </c>
    </row>
    <row r="19" spans="1:15" s="20" customFormat="1" ht="17.25" customHeight="1">
      <c r="A19" s="17" t="s">
        <v>66</v>
      </c>
      <c r="B19" s="18" t="s">
        <v>67</v>
      </c>
      <c r="C19" s="19" t="s">
        <v>68</v>
      </c>
      <c r="D19" s="318">
        <f t="shared" si="4"/>
        <v>351.91979999999995</v>
      </c>
      <c r="E19" s="318">
        <f t="shared" si="1"/>
        <v>0.5223189235089919</v>
      </c>
      <c r="F19" s="318">
        <v>0</v>
      </c>
      <c r="G19" s="318">
        <v>0</v>
      </c>
      <c r="H19" s="318">
        <v>48.2552</v>
      </c>
      <c r="I19" s="318">
        <v>12.7171</v>
      </c>
      <c r="J19" s="318">
        <v>104.0549</v>
      </c>
      <c r="K19" s="318">
        <v>111.3904</v>
      </c>
      <c r="L19" s="318">
        <v>43.9908</v>
      </c>
      <c r="M19" s="318">
        <v>28.2978</v>
      </c>
      <c r="N19" s="318">
        <v>3.2136</v>
      </c>
      <c r="O19" s="318">
        <v>0</v>
      </c>
    </row>
    <row r="20" spans="1:15" s="16" customFormat="1" ht="17.25" customHeight="1">
      <c r="A20" s="17" t="s">
        <v>69</v>
      </c>
      <c r="B20" s="18" t="s">
        <v>70</v>
      </c>
      <c r="C20" s="19" t="s">
        <v>71</v>
      </c>
      <c r="D20" s="318">
        <f t="shared" si="4"/>
        <v>0</v>
      </c>
      <c r="E20" s="318">
        <f t="shared" si="1"/>
        <v>0</v>
      </c>
      <c r="F20" s="318">
        <v>0</v>
      </c>
      <c r="G20" s="318">
        <v>0</v>
      </c>
      <c r="H20" s="318">
        <v>0</v>
      </c>
      <c r="I20" s="318">
        <v>0</v>
      </c>
      <c r="J20" s="318">
        <v>0</v>
      </c>
      <c r="K20" s="318">
        <v>0</v>
      </c>
      <c r="L20" s="318">
        <v>0</v>
      </c>
      <c r="M20" s="318">
        <v>0</v>
      </c>
      <c r="N20" s="318">
        <v>0</v>
      </c>
      <c r="O20" s="318">
        <v>0</v>
      </c>
    </row>
    <row r="21" spans="1:15" s="20" customFormat="1" ht="17.25" customHeight="1">
      <c r="A21" s="17" t="s">
        <v>72</v>
      </c>
      <c r="B21" s="25" t="s">
        <v>73</v>
      </c>
      <c r="C21" s="19" t="s">
        <v>74</v>
      </c>
      <c r="D21" s="503">
        <f t="shared" si="4"/>
        <v>178.1214</v>
      </c>
      <c r="E21" s="503">
        <f t="shared" si="1"/>
        <v>0.26436755732958067</v>
      </c>
      <c r="F21" s="318">
        <v>0</v>
      </c>
      <c r="G21" s="318">
        <v>0</v>
      </c>
      <c r="H21" s="318">
        <v>2.1064</v>
      </c>
      <c r="I21" s="318">
        <v>2.235</v>
      </c>
      <c r="J21" s="318">
        <v>99.51</v>
      </c>
      <c r="K21" s="318">
        <v>0</v>
      </c>
      <c r="L21" s="318">
        <v>74.27</v>
      </c>
      <c r="M21" s="318">
        <v>0</v>
      </c>
      <c r="N21" s="318">
        <v>0</v>
      </c>
      <c r="O21" s="318">
        <v>0</v>
      </c>
    </row>
    <row r="22" spans="1:15" s="20" customFormat="1" ht="17.25" customHeight="1">
      <c r="A22" s="3">
        <v>2</v>
      </c>
      <c r="B22" s="4" t="s">
        <v>75</v>
      </c>
      <c r="C22" s="5" t="s">
        <v>76</v>
      </c>
      <c r="D22" s="500">
        <f>SUM(D23:D31,D48:D59)</f>
        <v>5559.7585</v>
      </c>
      <c r="E22" s="504">
        <f t="shared" si="1"/>
        <v>8.251786556738121</v>
      </c>
      <c r="F22" s="504">
        <f aca="true" t="shared" si="5" ref="F22:O22">SUM(F23:F31,F48:F59)</f>
        <v>109.80680000000001</v>
      </c>
      <c r="G22" s="504">
        <f t="shared" si="5"/>
        <v>305.0162</v>
      </c>
      <c r="H22" s="504">
        <f t="shared" si="5"/>
        <v>516.4663</v>
      </c>
      <c r="I22" s="504">
        <f t="shared" si="5"/>
        <v>879.0527000000002</v>
      </c>
      <c r="J22" s="504">
        <f t="shared" si="5"/>
        <v>575.9444000000001</v>
      </c>
      <c r="K22" s="504">
        <f t="shared" si="5"/>
        <v>388.4369</v>
      </c>
      <c r="L22" s="504">
        <f t="shared" si="5"/>
        <v>510.1639</v>
      </c>
      <c r="M22" s="504">
        <f t="shared" si="5"/>
        <v>496.6055</v>
      </c>
      <c r="N22" s="504">
        <f t="shared" si="5"/>
        <v>263.63960000000003</v>
      </c>
      <c r="O22" s="504">
        <f t="shared" si="5"/>
        <v>1514.6262000000002</v>
      </c>
    </row>
    <row r="23" spans="1:15" s="20" customFormat="1" ht="17.25" customHeight="1">
      <c r="A23" s="17" t="s">
        <v>77</v>
      </c>
      <c r="B23" s="28" t="s">
        <v>91</v>
      </c>
      <c r="C23" s="19" t="s">
        <v>92</v>
      </c>
      <c r="D23" s="502">
        <f aca="true" t="shared" si="6" ref="D23:D62">SUM(F23:P23)</f>
        <v>4.9468</v>
      </c>
      <c r="E23" s="502">
        <f t="shared" si="1"/>
        <v>0.007342034323770022</v>
      </c>
      <c r="F23" s="318">
        <v>0</v>
      </c>
      <c r="G23" s="318">
        <v>0</v>
      </c>
      <c r="H23" s="318">
        <v>4.9468</v>
      </c>
      <c r="I23" s="318">
        <v>0</v>
      </c>
      <c r="J23" s="318">
        <v>0</v>
      </c>
      <c r="K23" s="318">
        <v>0</v>
      </c>
      <c r="L23" s="318">
        <v>0</v>
      </c>
      <c r="M23" s="318">
        <v>0</v>
      </c>
      <c r="N23" s="318">
        <v>0</v>
      </c>
      <c r="O23" s="318">
        <v>0</v>
      </c>
    </row>
    <row r="24" spans="1:15" s="20" customFormat="1" ht="17.25" customHeight="1">
      <c r="A24" s="17" t="s">
        <v>79</v>
      </c>
      <c r="B24" s="28" t="s">
        <v>94</v>
      </c>
      <c r="C24" s="19" t="s">
        <v>95</v>
      </c>
      <c r="D24" s="318">
        <f t="shared" si="6"/>
        <v>7.8153</v>
      </c>
      <c r="E24" s="318">
        <f t="shared" si="1"/>
        <v>0.011599458407568502</v>
      </c>
      <c r="F24" s="318">
        <v>0</v>
      </c>
      <c r="G24" s="318">
        <v>0</v>
      </c>
      <c r="H24" s="318">
        <v>7.4154</v>
      </c>
      <c r="I24" s="318">
        <v>0</v>
      </c>
      <c r="J24" s="318">
        <v>0</v>
      </c>
      <c r="K24" s="318">
        <v>0.3999</v>
      </c>
      <c r="L24" s="318">
        <v>0</v>
      </c>
      <c r="M24" s="318">
        <v>0</v>
      </c>
      <c r="N24" s="318">
        <v>0</v>
      </c>
      <c r="O24" s="318">
        <v>0</v>
      </c>
    </row>
    <row r="25" spans="1:15" s="20" customFormat="1" ht="17.25" customHeight="1">
      <c r="A25" s="17" t="s">
        <v>81</v>
      </c>
      <c r="B25" s="18" t="s">
        <v>97</v>
      </c>
      <c r="C25" s="19" t="s">
        <v>98</v>
      </c>
      <c r="D25" s="318">
        <f t="shared" si="6"/>
        <v>0</v>
      </c>
      <c r="E25" s="318">
        <f t="shared" si="1"/>
        <v>0</v>
      </c>
      <c r="F25" s="318">
        <v>0</v>
      </c>
      <c r="G25" s="318">
        <v>0</v>
      </c>
      <c r="H25" s="318">
        <v>0</v>
      </c>
      <c r="I25" s="318">
        <v>0</v>
      </c>
      <c r="J25" s="318">
        <v>0</v>
      </c>
      <c r="K25" s="318">
        <v>0</v>
      </c>
      <c r="L25" s="318">
        <v>0</v>
      </c>
      <c r="M25" s="318">
        <v>0</v>
      </c>
      <c r="N25" s="318">
        <v>0</v>
      </c>
      <c r="O25" s="318">
        <v>0</v>
      </c>
    </row>
    <row r="26" spans="1:15" s="20" customFormat="1" ht="17.25" customHeight="1">
      <c r="A26" s="17" t="s">
        <v>84</v>
      </c>
      <c r="B26" s="18" t="s">
        <v>103</v>
      </c>
      <c r="C26" s="19" t="s">
        <v>104</v>
      </c>
      <c r="D26" s="318">
        <f t="shared" si="6"/>
        <v>0</v>
      </c>
      <c r="E26" s="318">
        <f t="shared" si="1"/>
        <v>0</v>
      </c>
      <c r="F26" s="318">
        <v>0</v>
      </c>
      <c r="G26" s="318">
        <v>0</v>
      </c>
      <c r="H26" s="318">
        <v>0</v>
      </c>
      <c r="I26" s="318">
        <v>0</v>
      </c>
      <c r="J26" s="318">
        <v>0</v>
      </c>
      <c r="K26" s="318">
        <v>0</v>
      </c>
      <c r="L26" s="318">
        <v>0</v>
      </c>
      <c r="M26" s="318">
        <v>0</v>
      </c>
      <c r="N26" s="318">
        <v>0</v>
      </c>
      <c r="O26" s="318">
        <v>0</v>
      </c>
    </row>
    <row r="27" spans="1:15" s="20" customFormat="1" ht="17.25" customHeight="1">
      <c r="A27" s="17" t="s">
        <v>87</v>
      </c>
      <c r="B27" s="18" t="s">
        <v>106</v>
      </c>
      <c r="C27" s="19" t="s">
        <v>107</v>
      </c>
      <c r="D27" s="318">
        <f t="shared" si="6"/>
        <v>15.750800000000002</v>
      </c>
      <c r="E27" s="318">
        <f t="shared" si="1"/>
        <v>0.023377317503605746</v>
      </c>
      <c r="F27" s="318">
        <v>0.2106</v>
      </c>
      <c r="G27" s="318">
        <v>0.8247</v>
      </c>
      <c r="H27" s="318">
        <v>1.1756</v>
      </c>
      <c r="I27" s="318">
        <v>2.3041</v>
      </c>
      <c r="J27" s="318">
        <v>3.2998</v>
      </c>
      <c r="K27" s="318">
        <v>0.0659</v>
      </c>
      <c r="L27" s="318">
        <v>1.0336</v>
      </c>
      <c r="M27" s="318">
        <v>5.5686</v>
      </c>
      <c r="N27" s="318">
        <v>1.1881</v>
      </c>
      <c r="O27" s="318">
        <v>0.0798</v>
      </c>
    </row>
    <row r="28" spans="1:15" s="20" customFormat="1" ht="17.25" customHeight="1">
      <c r="A28" s="17" t="s">
        <v>90</v>
      </c>
      <c r="B28" s="18" t="s">
        <v>109</v>
      </c>
      <c r="C28" s="19" t="s">
        <v>110</v>
      </c>
      <c r="D28" s="318">
        <f t="shared" si="6"/>
        <v>250.46890000000002</v>
      </c>
      <c r="E28" s="318">
        <f t="shared" si="1"/>
        <v>0.37174562562402397</v>
      </c>
      <c r="F28" s="318">
        <v>0.8176</v>
      </c>
      <c r="G28" s="318">
        <v>20.1599</v>
      </c>
      <c r="H28" s="318">
        <v>103.5352</v>
      </c>
      <c r="I28" s="318">
        <v>1.6551</v>
      </c>
      <c r="J28" s="318">
        <v>12.6136</v>
      </c>
      <c r="K28" s="318">
        <v>77.155</v>
      </c>
      <c r="L28" s="318">
        <v>3.262</v>
      </c>
      <c r="M28" s="318">
        <v>18.1528</v>
      </c>
      <c r="N28" s="318">
        <v>0</v>
      </c>
      <c r="O28" s="318">
        <v>13.1177</v>
      </c>
    </row>
    <row r="29" spans="1:15" s="20" customFormat="1" ht="17.25" customHeight="1">
      <c r="A29" s="17" t="s">
        <v>93</v>
      </c>
      <c r="B29" s="123" t="s">
        <v>281</v>
      </c>
      <c r="C29" s="19" t="s">
        <v>115</v>
      </c>
      <c r="D29" s="318">
        <f t="shared" si="6"/>
        <v>0</v>
      </c>
      <c r="E29" s="318">
        <f t="shared" si="1"/>
        <v>0</v>
      </c>
      <c r="F29" s="318">
        <v>0</v>
      </c>
      <c r="G29" s="318">
        <v>0</v>
      </c>
      <c r="H29" s="318">
        <v>0</v>
      </c>
      <c r="I29" s="318">
        <v>0</v>
      </c>
      <c r="J29" s="318">
        <v>0</v>
      </c>
      <c r="K29" s="318">
        <v>0</v>
      </c>
      <c r="L29" s="318">
        <v>0</v>
      </c>
      <c r="M29" s="318">
        <v>0</v>
      </c>
      <c r="N29" s="318">
        <v>0</v>
      </c>
      <c r="O29" s="318">
        <v>0</v>
      </c>
    </row>
    <row r="30" spans="1:15" s="24" customFormat="1" ht="17.25" customHeight="1">
      <c r="A30" s="17" t="s">
        <v>96</v>
      </c>
      <c r="B30" s="18" t="s">
        <v>231</v>
      </c>
      <c r="C30" s="19" t="s">
        <v>112</v>
      </c>
      <c r="D30" s="318">
        <f>SUM(F30:P30)</f>
        <v>39.957899999999995</v>
      </c>
      <c r="E30" s="318">
        <f>D30/$D$7*100</f>
        <v>0.05930546480669729</v>
      </c>
      <c r="F30" s="318">
        <v>0</v>
      </c>
      <c r="G30" s="318">
        <v>0</v>
      </c>
      <c r="H30" s="318">
        <v>0</v>
      </c>
      <c r="I30" s="318">
        <v>0</v>
      </c>
      <c r="J30" s="318">
        <v>0</v>
      </c>
      <c r="K30" s="318">
        <v>0</v>
      </c>
      <c r="L30" s="318">
        <v>0</v>
      </c>
      <c r="M30" s="318">
        <v>0</v>
      </c>
      <c r="N30" s="318">
        <v>22.849</v>
      </c>
      <c r="O30" s="318">
        <v>17.1089</v>
      </c>
    </row>
    <row r="31" spans="1:15" s="24" customFormat="1" ht="17.25" customHeight="1">
      <c r="A31" s="17" t="s">
        <v>99</v>
      </c>
      <c r="B31" s="18" t="s">
        <v>233</v>
      </c>
      <c r="C31" s="19" t="s">
        <v>138</v>
      </c>
      <c r="D31" s="318">
        <f t="shared" si="6"/>
        <v>2949.1467000000002</v>
      </c>
      <c r="E31" s="318">
        <f t="shared" si="1"/>
        <v>4.377119814270458</v>
      </c>
      <c r="F31" s="318">
        <f aca="true" t="shared" si="7" ref="F31:O31">SUM(F32:F47)</f>
        <v>60.59760000000001</v>
      </c>
      <c r="G31" s="318">
        <f t="shared" si="7"/>
        <v>113.8455</v>
      </c>
      <c r="H31" s="318">
        <f t="shared" si="7"/>
        <v>172.88920000000002</v>
      </c>
      <c r="I31" s="318">
        <f t="shared" si="7"/>
        <v>623.3979</v>
      </c>
      <c r="J31" s="318">
        <f t="shared" si="7"/>
        <v>193.80270000000002</v>
      </c>
      <c r="K31" s="318">
        <f t="shared" si="7"/>
        <v>112.7379</v>
      </c>
      <c r="L31" s="318">
        <f t="shared" si="7"/>
        <v>160.6735</v>
      </c>
      <c r="M31" s="318">
        <f t="shared" si="7"/>
        <v>156.78080000000003</v>
      </c>
      <c r="N31" s="318">
        <f t="shared" si="7"/>
        <v>90.58680000000001</v>
      </c>
      <c r="O31" s="318">
        <f t="shared" si="7"/>
        <v>1263.8348</v>
      </c>
    </row>
    <row r="32" spans="1:15" s="24" customFormat="1" ht="17.25" customHeight="1">
      <c r="A32" s="21"/>
      <c r="B32" s="93" t="s">
        <v>234</v>
      </c>
      <c r="C32" s="23" t="s">
        <v>139</v>
      </c>
      <c r="D32" s="498">
        <f t="shared" si="6"/>
        <v>1225.5809</v>
      </c>
      <c r="E32" s="498">
        <f t="shared" si="1"/>
        <v>1.8190056267399037</v>
      </c>
      <c r="F32" s="498">
        <v>48.0487</v>
      </c>
      <c r="G32" s="498">
        <v>101.9195</v>
      </c>
      <c r="H32" s="498">
        <v>147.599</v>
      </c>
      <c r="I32" s="498">
        <v>151.9834</v>
      </c>
      <c r="J32" s="498">
        <v>165.294</v>
      </c>
      <c r="K32" s="498">
        <v>102.3535</v>
      </c>
      <c r="L32" s="498">
        <v>145.7842</v>
      </c>
      <c r="M32" s="498">
        <v>135.9607</v>
      </c>
      <c r="N32" s="498">
        <v>81.4961</v>
      </c>
      <c r="O32" s="498">
        <v>145.1418</v>
      </c>
    </row>
    <row r="33" spans="1:15" s="24" customFormat="1" ht="17.25" customHeight="1">
      <c r="A33" s="21"/>
      <c r="B33" s="93" t="s">
        <v>235</v>
      </c>
      <c r="C33" s="23" t="s">
        <v>140</v>
      </c>
      <c r="D33" s="498">
        <f t="shared" si="6"/>
        <v>5.457300000000001</v>
      </c>
      <c r="E33" s="498">
        <f t="shared" si="1"/>
        <v>0.008099717780203396</v>
      </c>
      <c r="F33" s="498">
        <v>1.9341</v>
      </c>
      <c r="G33" s="498">
        <v>0</v>
      </c>
      <c r="H33" s="498">
        <v>0.499</v>
      </c>
      <c r="I33" s="498">
        <v>0</v>
      </c>
      <c r="J33" s="498">
        <v>2.9599</v>
      </c>
      <c r="K33" s="498">
        <v>0.0643</v>
      </c>
      <c r="L33" s="498">
        <v>0</v>
      </c>
      <c r="M33" s="498">
        <v>0</v>
      </c>
      <c r="N33" s="498">
        <v>0</v>
      </c>
      <c r="O33" s="498">
        <v>0</v>
      </c>
    </row>
    <row r="34" spans="1:15" s="24" customFormat="1" ht="17.25" customHeight="1">
      <c r="A34" s="21"/>
      <c r="B34" s="93" t="s">
        <v>270</v>
      </c>
      <c r="C34" s="23" t="s">
        <v>143</v>
      </c>
      <c r="D34" s="498">
        <f>SUM(F34:P34)</f>
        <v>4.1529</v>
      </c>
      <c r="E34" s="498">
        <f>D34/$D$7*100</f>
        <v>0.00616372894460753</v>
      </c>
      <c r="F34" s="498">
        <v>0.1265</v>
      </c>
      <c r="G34" s="498">
        <v>0</v>
      </c>
      <c r="H34" s="498">
        <v>1.8207</v>
      </c>
      <c r="I34" s="498">
        <v>0</v>
      </c>
      <c r="J34" s="498">
        <v>0</v>
      </c>
      <c r="K34" s="498">
        <v>0</v>
      </c>
      <c r="L34" s="498">
        <v>0</v>
      </c>
      <c r="M34" s="498">
        <v>1.9958</v>
      </c>
      <c r="N34" s="498">
        <v>0.059</v>
      </c>
      <c r="O34" s="498">
        <v>0.1509</v>
      </c>
    </row>
    <row r="35" spans="1:15" s="24" customFormat="1" ht="17.25" customHeight="1">
      <c r="A35" s="21"/>
      <c r="B35" s="93" t="s">
        <v>271</v>
      </c>
      <c r="C35" s="23" t="s">
        <v>144</v>
      </c>
      <c r="D35" s="498">
        <f>SUM(F35:P35)</f>
        <v>4.9306</v>
      </c>
      <c r="E35" s="498">
        <f>D35/$D$7*100</f>
        <v>0.007317990304192706</v>
      </c>
      <c r="F35" s="498">
        <v>0.3033</v>
      </c>
      <c r="G35" s="498">
        <v>0.1136</v>
      </c>
      <c r="H35" s="498">
        <v>0.2785</v>
      </c>
      <c r="I35" s="498">
        <v>0.3219</v>
      </c>
      <c r="J35" s="498">
        <v>0.5222</v>
      </c>
      <c r="K35" s="498">
        <v>0.2628</v>
      </c>
      <c r="L35" s="498">
        <v>0.3406</v>
      </c>
      <c r="M35" s="498">
        <v>2.1791</v>
      </c>
      <c r="N35" s="498">
        <v>0.3054</v>
      </c>
      <c r="O35" s="498">
        <v>0.3032</v>
      </c>
    </row>
    <row r="36" spans="1:15" s="24" customFormat="1" ht="17.25" customHeight="1">
      <c r="A36" s="21"/>
      <c r="B36" s="93" t="s">
        <v>272</v>
      </c>
      <c r="C36" s="23" t="s">
        <v>145</v>
      </c>
      <c r="D36" s="498">
        <f>SUM(F36:P36)</f>
        <v>43.6656</v>
      </c>
      <c r="E36" s="498">
        <f>D36/$D$7*100</f>
        <v>0.0648084284725504</v>
      </c>
      <c r="F36" s="498">
        <v>3.9226</v>
      </c>
      <c r="G36" s="498">
        <v>2.2405</v>
      </c>
      <c r="H36" s="498">
        <v>6.0489</v>
      </c>
      <c r="I36" s="498">
        <v>2.9138</v>
      </c>
      <c r="J36" s="498">
        <v>8.6781</v>
      </c>
      <c r="K36" s="498">
        <v>3.8061</v>
      </c>
      <c r="L36" s="498">
        <v>3.1841</v>
      </c>
      <c r="M36" s="498">
        <v>5.0999</v>
      </c>
      <c r="N36" s="498">
        <v>3.7975</v>
      </c>
      <c r="O36" s="498">
        <v>3.9741</v>
      </c>
    </row>
    <row r="37" spans="1:15" s="24" customFormat="1" ht="17.25" customHeight="1">
      <c r="A37" s="21"/>
      <c r="B37" s="93" t="s">
        <v>273</v>
      </c>
      <c r="C37" s="23" t="s">
        <v>146</v>
      </c>
      <c r="D37" s="498">
        <f>SUM(F37:P37)</f>
        <v>13.799800000000001</v>
      </c>
      <c r="E37" s="498">
        <f>D37/$D$7*100</f>
        <v>0.020481645763152256</v>
      </c>
      <c r="F37" s="498">
        <v>0.072</v>
      </c>
      <c r="G37" s="498">
        <v>2.3086</v>
      </c>
      <c r="H37" s="498">
        <v>1.7521</v>
      </c>
      <c r="I37" s="498">
        <v>0</v>
      </c>
      <c r="J37" s="498">
        <v>1.1812</v>
      </c>
      <c r="K37" s="498">
        <v>1.6331</v>
      </c>
      <c r="L37" s="498">
        <v>2.3671</v>
      </c>
      <c r="M37" s="498">
        <v>2.8169</v>
      </c>
      <c r="N37" s="498">
        <v>0</v>
      </c>
      <c r="O37" s="498">
        <v>1.6688</v>
      </c>
    </row>
    <row r="38" spans="1:15" s="24" customFormat="1" ht="17.25" customHeight="1">
      <c r="A38" s="21"/>
      <c r="B38" s="93" t="s">
        <v>236</v>
      </c>
      <c r="C38" s="23" t="s">
        <v>141</v>
      </c>
      <c r="D38" s="498">
        <f t="shared" si="6"/>
        <v>1578.1913</v>
      </c>
      <c r="E38" s="498">
        <f t="shared" si="1"/>
        <v>2.3423495378982846</v>
      </c>
      <c r="F38" s="498">
        <v>0</v>
      </c>
      <c r="G38" s="498">
        <v>1.1314</v>
      </c>
      <c r="H38" s="498">
        <v>3.8523</v>
      </c>
      <c r="I38" s="498">
        <v>464.3953</v>
      </c>
      <c r="J38" s="498">
        <v>0.8329</v>
      </c>
      <c r="K38" s="498">
        <v>0</v>
      </c>
      <c r="L38" s="498">
        <v>1.0477</v>
      </c>
      <c r="M38" s="498">
        <v>0.0621</v>
      </c>
      <c r="N38" s="498">
        <v>0.1389</v>
      </c>
      <c r="O38" s="498">
        <v>1106.7307</v>
      </c>
    </row>
    <row r="39" spans="1:15" s="24" customFormat="1" ht="17.25" customHeight="1">
      <c r="A39" s="21"/>
      <c r="B39" s="93" t="s">
        <v>279</v>
      </c>
      <c r="C39" s="23" t="s">
        <v>142</v>
      </c>
      <c r="D39" s="498">
        <f t="shared" si="6"/>
        <v>0.5247999999999999</v>
      </c>
      <c r="E39" s="498">
        <f t="shared" si="1"/>
        <v>0.0007789074984059407</v>
      </c>
      <c r="F39" s="498">
        <v>0</v>
      </c>
      <c r="G39" s="498">
        <v>0.0249</v>
      </c>
      <c r="H39" s="498">
        <v>0.097</v>
      </c>
      <c r="I39" s="498">
        <v>0.0603</v>
      </c>
      <c r="J39" s="498">
        <v>0.0297</v>
      </c>
      <c r="K39" s="498">
        <v>0.0589</v>
      </c>
      <c r="L39" s="498">
        <v>0.1158</v>
      </c>
      <c r="M39" s="498">
        <v>0.0395</v>
      </c>
      <c r="N39" s="498">
        <v>0.0987</v>
      </c>
      <c r="O39" s="498">
        <v>0</v>
      </c>
    </row>
    <row r="40" spans="1:15" s="24" customFormat="1" ht="17.25" customHeight="1">
      <c r="A40" s="21"/>
      <c r="B40" s="93" t="s">
        <v>268</v>
      </c>
      <c r="C40" s="23" t="s">
        <v>269</v>
      </c>
      <c r="D40" s="498"/>
      <c r="E40" s="498"/>
      <c r="F40" s="498">
        <v>0</v>
      </c>
      <c r="G40" s="498">
        <v>0</v>
      </c>
      <c r="H40" s="498">
        <v>0</v>
      </c>
      <c r="I40" s="498">
        <v>0</v>
      </c>
      <c r="J40" s="498">
        <v>0</v>
      </c>
      <c r="K40" s="498">
        <v>0</v>
      </c>
      <c r="L40" s="498">
        <v>0</v>
      </c>
      <c r="M40" s="498">
        <v>0</v>
      </c>
      <c r="N40" s="498">
        <v>0</v>
      </c>
      <c r="O40" s="498">
        <v>0</v>
      </c>
    </row>
    <row r="41" spans="1:15" s="24" customFormat="1" ht="17.25" customHeight="1">
      <c r="A41" s="21"/>
      <c r="B41" s="93" t="s">
        <v>274</v>
      </c>
      <c r="C41" s="23" t="s">
        <v>117</v>
      </c>
      <c r="D41" s="498">
        <f>SUM(F41:P41)</f>
        <v>0</v>
      </c>
      <c r="E41" s="498">
        <f>D41/$D$7*100</f>
        <v>0</v>
      </c>
      <c r="F41" s="498">
        <v>0</v>
      </c>
      <c r="G41" s="498">
        <v>0</v>
      </c>
      <c r="H41" s="498">
        <v>0</v>
      </c>
      <c r="I41" s="498">
        <v>0</v>
      </c>
      <c r="J41" s="498">
        <v>0</v>
      </c>
      <c r="K41" s="498">
        <v>0</v>
      </c>
      <c r="L41" s="498">
        <v>0</v>
      </c>
      <c r="M41" s="498">
        <v>0</v>
      </c>
      <c r="N41" s="498">
        <v>0</v>
      </c>
      <c r="O41" s="498">
        <v>0</v>
      </c>
    </row>
    <row r="42" spans="1:15" s="24" customFormat="1" ht="17.25" customHeight="1">
      <c r="A42" s="21"/>
      <c r="B42" s="93" t="s">
        <v>275</v>
      </c>
      <c r="C42" s="23" t="s">
        <v>123</v>
      </c>
      <c r="D42" s="498">
        <f>SUM(F42:P42)</f>
        <v>2.9545</v>
      </c>
      <c r="E42" s="498">
        <f>D42/$D$7*100</f>
        <v>0.004385065175381769</v>
      </c>
      <c r="F42" s="498">
        <v>0</v>
      </c>
      <c r="G42" s="498">
        <v>0</v>
      </c>
      <c r="H42" s="498">
        <v>0.6645</v>
      </c>
      <c r="I42" s="498">
        <v>0</v>
      </c>
      <c r="J42" s="498">
        <v>0.5714</v>
      </c>
      <c r="K42" s="498">
        <v>0</v>
      </c>
      <c r="L42" s="498">
        <v>0</v>
      </c>
      <c r="M42" s="498">
        <v>1.7186</v>
      </c>
      <c r="N42" s="498">
        <v>0</v>
      </c>
      <c r="O42" s="498">
        <v>0</v>
      </c>
    </row>
    <row r="43" spans="1:15" s="24" customFormat="1" ht="17.25" customHeight="1">
      <c r="A43" s="21"/>
      <c r="B43" s="93" t="s">
        <v>276</v>
      </c>
      <c r="C43" s="23" t="s">
        <v>126</v>
      </c>
      <c r="D43" s="498">
        <f>SUM(F43:P43)</f>
        <v>14.4408</v>
      </c>
      <c r="E43" s="498">
        <f>D43/$D$7*100</f>
        <v>0.02143301715506957</v>
      </c>
      <c r="F43" s="498">
        <v>4.3061</v>
      </c>
      <c r="G43" s="498">
        <v>1.2937</v>
      </c>
      <c r="H43" s="498">
        <v>1.3627</v>
      </c>
      <c r="I43" s="498">
        <v>0.287</v>
      </c>
      <c r="J43" s="498">
        <v>1.0815</v>
      </c>
      <c r="K43" s="498">
        <v>0.4726</v>
      </c>
      <c r="L43" s="498">
        <v>0.8468</v>
      </c>
      <c r="M43" s="498">
        <v>1.7279</v>
      </c>
      <c r="N43" s="498">
        <v>0.5335</v>
      </c>
      <c r="O43" s="498">
        <v>2.529</v>
      </c>
    </row>
    <row r="44" spans="1:15" s="24" customFormat="1" ht="17.25" customHeight="1">
      <c r="A44" s="21"/>
      <c r="B44" s="93" t="s">
        <v>277</v>
      </c>
      <c r="C44" s="23" t="s">
        <v>131</v>
      </c>
      <c r="D44" s="498">
        <f>SUM(F44:P44)</f>
        <v>51.4184</v>
      </c>
      <c r="E44" s="498">
        <f>D44/$D$7*100</f>
        <v>0.07631512445891012</v>
      </c>
      <c r="F44" s="498">
        <v>1.8843</v>
      </c>
      <c r="G44" s="498">
        <v>4.8133</v>
      </c>
      <c r="H44" s="498">
        <v>8.5328</v>
      </c>
      <c r="I44" s="498">
        <v>2.4972</v>
      </c>
      <c r="J44" s="498">
        <v>12.3709</v>
      </c>
      <c r="K44" s="498">
        <v>4.0866</v>
      </c>
      <c r="L44" s="498">
        <v>5.3676</v>
      </c>
      <c r="M44" s="498">
        <v>4.3717</v>
      </c>
      <c r="N44" s="498">
        <v>4.1577</v>
      </c>
      <c r="O44" s="498">
        <v>3.3363</v>
      </c>
    </row>
    <row r="45" spans="1:15" s="24" customFormat="1" ht="17.25" customHeight="1">
      <c r="A45" s="21"/>
      <c r="B45" s="93" t="s">
        <v>280</v>
      </c>
      <c r="C45" s="23" t="s">
        <v>11</v>
      </c>
      <c r="D45" s="498">
        <f t="shared" si="6"/>
        <v>0</v>
      </c>
      <c r="E45" s="498">
        <f t="shared" si="1"/>
        <v>0</v>
      </c>
      <c r="F45" s="498">
        <v>0</v>
      </c>
      <c r="G45" s="498">
        <v>0</v>
      </c>
      <c r="H45" s="498">
        <v>0</v>
      </c>
      <c r="I45" s="498">
        <v>0</v>
      </c>
      <c r="J45" s="498">
        <v>0</v>
      </c>
      <c r="K45" s="498">
        <v>0</v>
      </c>
      <c r="L45" s="498">
        <v>0</v>
      </c>
      <c r="M45" s="498">
        <v>0</v>
      </c>
      <c r="N45" s="498">
        <v>0</v>
      </c>
      <c r="O45" s="498">
        <v>0</v>
      </c>
    </row>
    <row r="46" spans="1:15" s="24" customFormat="1" ht="17.25" customHeight="1">
      <c r="A46" s="21"/>
      <c r="B46" s="93" t="s">
        <v>278</v>
      </c>
      <c r="C46" s="23" t="s">
        <v>147</v>
      </c>
      <c r="D46" s="498">
        <f t="shared" si="6"/>
        <v>0</v>
      </c>
      <c r="E46" s="498">
        <f t="shared" si="1"/>
        <v>0</v>
      </c>
      <c r="F46" s="498">
        <v>0</v>
      </c>
      <c r="G46" s="498">
        <v>0</v>
      </c>
      <c r="H46" s="498">
        <v>0</v>
      </c>
      <c r="I46" s="498">
        <v>0</v>
      </c>
      <c r="J46" s="498">
        <v>0</v>
      </c>
      <c r="K46" s="498">
        <v>0</v>
      </c>
      <c r="L46" s="498">
        <v>0</v>
      </c>
      <c r="M46" s="498">
        <v>0</v>
      </c>
      <c r="N46" s="498">
        <v>0</v>
      </c>
      <c r="O46" s="498">
        <v>0</v>
      </c>
    </row>
    <row r="47" spans="1:15" s="24" customFormat="1" ht="17.25" customHeight="1">
      <c r="A47" s="21"/>
      <c r="B47" s="93" t="s">
        <v>237</v>
      </c>
      <c r="C47" s="23" t="s">
        <v>148</v>
      </c>
      <c r="D47" s="498">
        <f t="shared" si="6"/>
        <v>4.0298</v>
      </c>
      <c r="E47" s="498">
        <f t="shared" si="1"/>
        <v>0.005981024079794703</v>
      </c>
      <c r="F47" s="498">
        <v>0</v>
      </c>
      <c r="G47" s="498">
        <v>0</v>
      </c>
      <c r="H47" s="498">
        <v>0.3817</v>
      </c>
      <c r="I47" s="498">
        <v>0.939</v>
      </c>
      <c r="J47" s="498">
        <v>0.2809</v>
      </c>
      <c r="K47" s="498">
        <v>0</v>
      </c>
      <c r="L47" s="498">
        <v>1.6196</v>
      </c>
      <c r="M47" s="498">
        <v>0.8086</v>
      </c>
      <c r="N47" s="498">
        <v>0</v>
      </c>
      <c r="O47" s="498">
        <v>0</v>
      </c>
    </row>
    <row r="48" spans="1:29" s="20" customFormat="1" ht="17.25" customHeight="1">
      <c r="A48" s="17" t="s">
        <v>102</v>
      </c>
      <c r="B48" s="18" t="s">
        <v>119</v>
      </c>
      <c r="C48" s="19" t="s">
        <v>120</v>
      </c>
      <c r="D48" s="318">
        <f t="shared" si="6"/>
        <v>0</v>
      </c>
      <c r="E48" s="318">
        <f t="shared" si="1"/>
        <v>0</v>
      </c>
      <c r="F48" s="318">
        <v>0</v>
      </c>
      <c r="G48" s="318">
        <v>0</v>
      </c>
      <c r="H48" s="318">
        <v>0</v>
      </c>
      <c r="I48" s="318">
        <v>0</v>
      </c>
      <c r="J48" s="318">
        <v>0</v>
      </c>
      <c r="K48" s="318">
        <v>0</v>
      </c>
      <c r="L48" s="318">
        <v>0</v>
      </c>
      <c r="M48" s="318">
        <v>0</v>
      </c>
      <c r="N48" s="318">
        <v>0</v>
      </c>
      <c r="O48" s="318">
        <v>0</v>
      </c>
      <c r="Q48" s="87"/>
      <c r="R48" s="87"/>
      <c r="S48" s="87"/>
      <c r="T48" s="87"/>
      <c r="U48" s="87"/>
      <c r="V48" s="87"/>
      <c r="W48" s="87"/>
      <c r="X48" s="87"/>
      <c r="Y48" s="87"/>
      <c r="Z48" s="87"/>
      <c r="AA48" s="87"/>
      <c r="AB48" s="87"/>
      <c r="AC48" s="87"/>
    </row>
    <row r="49" spans="1:15" s="20" customFormat="1" ht="17.25" customHeight="1">
      <c r="A49" s="17" t="s">
        <v>105</v>
      </c>
      <c r="B49" s="18" t="s">
        <v>150</v>
      </c>
      <c r="C49" s="19" t="s">
        <v>151</v>
      </c>
      <c r="D49" s="318">
        <f>SUM(F49:P49)</f>
        <v>8.1719</v>
      </c>
      <c r="E49" s="318">
        <f>D49/$D$7*100</f>
        <v>0.012128723678017355</v>
      </c>
      <c r="F49" s="318">
        <v>0.538</v>
      </c>
      <c r="G49" s="318">
        <v>0.7066</v>
      </c>
      <c r="H49" s="318">
        <v>0.6016</v>
      </c>
      <c r="I49" s="318">
        <v>0.976</v>
      </c>
      <c r="J49" s="318">
        <v>1.4572</v>
      </c>
      <c r="K49" s="318">
        <v>0.42</v>
      </c>
      <c r="L49" s="318">
        <v>1.2807</v>
      </c>
      <c r="M49" s="318">
        <v>0.9935</v>
      </c>
      <c r="N49" s="318">
        <v>0.5537</v>
      </c>
      <c r="O49" s="318">
        <v>0.6446</v>
      </c>
    </row>
    <row r="50" spans="1:15" s="20" customFormat="1" ht="17.25" customHeight="1">
      <c r="A50" s="17" t="s">
        <v>108</v>
      </c>
      <c r="B50" s="18" t="s">
        <v>153</v>
      </c>
      <c r="C50" s="19" t="s">
        <v>154</v>
      </c>
      <c r="D50" s="318">
        <f>SUM(F50:P50)</f>
        <v>0.9626</v>
      </c>
      <c r="E50" s="318">
        <f>D50/$D$7*100</f>
        <v>0.0014286897064892505</v>
      </c>
      <c r="F50" s="318">
        <v>0.9171</v>
      </c>
      <c r="G50" s="318">
        <v>0</v>
      </c>
      <c r="H50" s="318">
        <v>0</v>
      </c>
      <c r="I50" s="318">
        <v>0</v>
      </c>
      <c r="J50" s="318">
        <v>0</v>
      </c>
      <c r="K50" s="318">
        <v>0</v>
      </c>
      <c r="L50" s="318">
        <v>0.0455</v>
      </c>
      <c r="M50" s="318">
        <v>0</v>
      </c>
      <c r="N50" s="318">
        <v>0</v>
      </c>
      <c r="O50" s="318">
        <v>0</v>
      </c>
    </row>
    <row r="51" spans="1:15" s="20" customFormat="1" ht="17.25" customHeight="1">
      <c r="A51" s="17" t="s">
        <v>111</v>
      </c>
      <c r="B51" s="18" t="s">
        <v>228</v>
      </c>
      <c r="C51" s="19" t="s">
        <v>78</v>
      </c>
      <c r="D51" s="318">
        <f t="shared" si="6"/>
        <v>618.4585</v>
      </c>
      <c r="E51" s="318">
        <f t="shared" si="1"/>
        <v>0.9179153260344713</v>
      </c>
      <c r="F51" s="318">
        <v>22.5745</v>
      </c>
      <c r="G51" s="318">
        <v>57.9527</v>
      </c>
      <c r="H51" s="318">
        <v>89.4543</v>
      </c>
      <c r="I51" s="318">
        <v>74.2599</v>
      </c>
      <c r="J51" s="318">
        <v>75.2076</v>
      </c>
      <c r="K51" s="318">
        <v>61.5381</v>
      </c>
      <c r="L51" s="318">
        <v>53.2402</v>
      </c>
      <c r="M51" s="318">
        <v>111.9448</v>
      </c>
      <c r="N51" s="318">
        <v>28.3415</v>
      </c>
      <c r="O51" s="318">
        <v>43.9449</v>
      </c>
    </row>
    <row r="52" spans="1:15" s="20" customFormat="1" ht="17.25" customHeight="1">
      <c r="A52" s="17" t="s">
        <v>113</v>
      </c>
      <c r="B52" s="18" t="s">
        <v>229</v>
      </c>
      <c r="C52" s="19" t="s">
        <v>80</v>
      </c>
      <c r="D52" s="318">
        <f t="shared" si="6"/>
        <v>0</v>
      </c>
      <c r="E52" s="318">
        <f t="shared" si="1"/>
        <v>0</v>
      </c>
      <c r="F52" s="318">
        <v>0</v>
      </c>
      <c r="G52" s="318">
        <v>0</v>
      </c>
      <c r="H52" s="318">
        <v>0</v>
      </c>
      <c r="I52" s="318">
        <v>0</v>
      </c>
      <c r="J52" s="318">
        <v>0</v>
      </c>
      <c r="K52" s="318">
        <v>0</v>
      </c>
      <c r="L52" s="318">
        <v>0</v>
      </c>
      <c r="M52" s="318">
        <v>0</v>
      </c>
      <c r="N52" s="318">
        <v>0</v>
      </c>
      <c r="O52" s="318">
        <v>0</v>
      </c>
    </row>
    <row r="53" spans="1:18" s="20" customFormat="1" ht="17.25" customHeight="1">
      <c r="A53" s="17" t="s">
        <v>116</v>
      </c>
      <c r="B53" s="18" t="s">
        <v>82</v>
      </c>
      <c r="C53" s="19" t="s">
        <v>83</v>
      </c>
      <c r="D53" s="318">
        <f t="shared" si="6"/>
        <v>23.335500000000003</v>
      </c>
      <c r="E53" s="318">
        <f t="shared" si="1"/>
        <v>0.03463451968188231</v>
      </c>
      <c r="F53" s="318">
        <v>0.6213</v>
      </c>
      <c r="G53" s="318">
        <v>0.4456</v>
      </c>
      <c r="H53" s="318">
        <v>16.3443</v>
      </c>
      <c r="I53" s="318">
        <v>0.4247</v>
      </c>
      <c r="J53" s="318">
        <v>0.3967</v>
      </c>
      <c r="K53" s="318">
        <v>1.3872</v>
      </c>
      <c r="L53" s="318">
        <v>0.4993</v>
      </c>
      <c r="M53" s="318">
        <v>2.0191</v>
      </c>
      <c r="N53" s="318">
        <v>0.2591</v>
      </c>
      <c r="O53" s="318">
        <v>0.9382</v>
      </c>
      <c r="R53" s="87"/>
    </row>
    <row r="54" spans="1:15" s="20" customFormat="1" ht="17.25" customHeight="1">
      <c r="A54" s="17" t="s">
        <v>118</v>
      </c>
      <c r="B54" s="18" t="s">
        <v>85</v>
      </c>
      <c r="C54" s="19" t="s">
        <v>86</v>
      </c>
      <c r="D54" s="318">
        <f t="shared" si="6"/>
        <v>0.2527</v>
      </c>
      <c r="E54" s="318">
        <f t="shared" si="1"/>
        <v>0.0003750570214313667</v>
      </c>
      <c r="F54" s="318">
        <v>0</v>
      </c>
      <c r="G54" s="318">
        <v>0</v>
      </c>
      <c r="H54" s="318">
        <v>0</v>
      </c>
      <c r="I54" s="318">
        <v>0</v>
      </c>
      <c r="J54" s="318">
        <v>0.2527</v>
      </c>
      <c r="K54" s="318">
        <v>0</v>
      </c>
      <c r="L54" s="318">
        <v>0</v>
      </c>
      <c r="M54" s="318">
        <v>0</v>
      </c>
      <c r="N54" s="318">
        <v>0</v>
      </c>
      <c r="O54" s="318">
        <v>0</v>
      </c>
    </row>
    <row r="55" spans="1:15" s="20" customFormat="1" ht="17.25" customHeight="1">
      <c r="A55" s="17" t="s">
        <v>121</v>
      </c>
      <c r="B55" s="18" t="s">
        <v>88</v>
      </c>
      <c r="C55" s="19" t="s">
        <v>89</v>
      </c>
      <c r="D55" s="318">
        <f t="shared" si="6"/>
        <v>0</v>
      </c>
      <c r="E55" s="318">
        <f t="shared" si="1"/>
        <v>0</v>
      </c>
      <c r="F55" s="318">
        <v>0</v>
      </c>
      <c r="G55" s="318">
        <v>0</v>
      </c>
      <c r="H55" s="318">
        <v>0</v>
      </c>
      <c r="I55" s="318">
        <v>0</v>
      </c>
      <c r="J55" s="318">
        <v>0</v>
      </c>
      <c r="K55" s="318">
        <v>0</v>
      </c>
      <c r="L55" s="318">
        <v>0</v>
      </c>
      <c r="M55" s="318">
        <v>0</v>
      </c>
      <c r="N55" s="318">
        <v>0</v>
      </c>
      <c r="O55" s="318">
        <v>0</v>
      </c>
    </row>
    <row r="56" spans="1:15" s="20" customFormat="1" ht="17.25" customHeight="1">
      <c r="A56" s="17" t="s">
        <v>124</v>
      </c>
      <c r="B56" s="18" t="s">
        <v>128</v>
      </c>
      <c r="C56" s="19" t="s">
        <v>129</v>
      </c>
      <c r="D56" s="318">
        <f t="shared" si="6"/>
        <v>1.3201</v>
      </c>
      <c r="E56" s="318">
        <f t="shared" si="1"/>
        <v>0.001959290755803511</v>
      </c>
      <c r="F56" s="318">
        <v>0</v>
      </c>
      <c r="G56" s="318">
        <v>0.0219</v>
      </c>
      <c r="H56" s="318">
        <v>0</v>
      </c>
      <c r="I56" s="318">
        <v>0</v>
      </c>
      <c r="J56" s="318">
        <v>0</v>
      </c>
      <c r="K56" s="318">
        <v>0</v>
      </c>
      <c r="L56" s="318">
        <v>0</v>
      </c>
      <c r="M56" s="318">
        <v>1.2982</v>
      </c>
      <c r="N56" s="318">
        <v>0</v>
      </c>
      <c r="O56" s="318">
        <v>0</v>
      </c>
    </row>
    <row r="57" spans="1:15" s="20" customFormat="1" ht="17.25" customHeight="1">
      <c r="A57" s="17" t="s">
        <v>127</v>
      </c>
      <c r="B57" s="18" t="s">
        <v>232</v>
      </c>
      <c r="C57" s="19" t="s">
        <v>136</v>
      </c>
      <c r="D57" s="318">
        <f t="shared" si="6"/>
        <v>1136.9628</v>
      </c>
      <c r="E57" s="318">
        <f t="shared" si="1"/>
        <v>1.6874787544371457</v>
      </c>
      <c r="F57" s="318">
        <v>23.5301</v>
      </c>
      <c r="G57" s="318">
        <v>55.0631</v>
      </c>
      <c r="H57" s="318">
        <v>65.3719</v>
      </c>
      <c r="I57" s="318">
        <v>144.8581</v>
      </c>
      <c r="J57" s="318">
        <v>171.1218</v>
      </c>
      <c r="K57" s="318">
        <v>35.6194</v>
      </c>
      <c r="L57" s="318">
        <v>189.7345</v>
      </c>
      <c r="M57" s="318">
        <v>174.4649</v>
      </c>
      <c r="N57" s="318">
        <v>118.421</v>
      </c>
      <c r="O57" s="318">
        <v>158.778</v>
      </c>
    </row>
    <row r="58" spans="1:15" s="20" customFormat="1" ht="17.25" customHeight="1">
      <c r="A58" s="17" t="s">
        <v>130</v>
      </c>
      <c r="B58" s="18" t="s">
        <v>133</v>
      </c>
      <c r="C58" s="19" t="s">
        <v>134</v>
      </c>
      <c r="D58" s="318">
        <f t="shared" si="6"/>
        <v>492.83799999999997</v>
      </c>
      <c r="E58" s="318">
        <f t="shared" si="1"/>
        <v>0.7314695382991369</v>
      </c>
      <c r="F58" s="318">
        <v>0</v>
      </c>
      <c r="G58" s="318">
        <v>55.9962</v>
      </c>
      <c r="H58" s="318">
        <v>54.732</v>
      </c>
      <c r="I58" s="318">
        <v>31.1769</v>
      </c>
      <c r="J58" s="318">
        <v>110.6923</v>
      </c>
      <c r="K58" s="318">
        <v>99.1135</v>
      </c>
      <c r="L58" s="318">
        <v>98.1246</v>
      </c>
      <c r="M58" s="318">
        <v>25.3828</v>
      </c>
      <c r="N58" s="318">
        <v>1.4404</v>
      </c>
      <c r="O58" s="318">
        <v>16.1793</v>
      </c>
    </row>
    <row r="59" spans="1:15" s="16" customFormat="1" ht="17.25" customHeight="1">
      <c r="A59" s="17" t="s">
        <v>132</v>
      </c>
      <c r="B59" s="18" t="s">
        <v>156</v>
      </c>
      <c r="C59" s="19" t="s">
        <v>157</v>
      </c>
      <c r="D59" s="505">
        <f t="shared" si="6"/>
        <v>9.37</v>
      </c>
      <c r="E59" s="505">
        <f t="shared" si="1"/>
        <v>0.013906942187621313</v>
      </c>
      <c r="F59" s="318">
        <v>0</v>
      </c>
      <c r="G59" s="318">
        <v>0</v>
      </c>
      <c r="H59" s="318">
        <v>0</v>
      </c>
      <c r="I59" s="318">
        <v>0</v>
      </c>
      <c r="J59" s="318">
        <v>7.1</v>
      </c>
      <c r="K59" s="318">
        <v>0</v>
      </c>
      <c r="L59" s="318">
        <v>2.27</v>
      </c>
      <c r="M59" s="318">
        <v>0</v>
      </c>
      <c r="N59" s="318">
        <v>0</v>
      </c>
      <c r="O59" s="318">
        <v>0</v>
      </c>
    </row>
    <row r="60" spans="1:15" ht="17.25" customHeight="1">
      <c r="A60" s="3" t="s">
        <v>158</v>
      </c>
      <c r="B60" s="4" t="s">
        <v>159</v>
      </c>
      <c r="C60" s="5" t="s">
        <v>160</v>
      </c>
      <c r="D60" s="497">
        <f>SUM(F60:P60)</f>
        <v>0</v>
      </c>
      <c r="E60" s="505">
        <f t="shared" si="1"/>
        <v>0</v>
      </c>
      <c r="F60" s="506"/>
      <c r="G60" s="506"/>
      <c r="H60" s="506"/>
      <c r="I60" s="506"/>
      <c r="J60" s="506"/>
      <c r="K60" s="506"/>
      <c r="L60" s="506"/>
      <c r="M60" s="506"/>
      <c r="N60" s="506"/>
      <c r="O60" s="506"/>
    </row>
    <row r="61" spans="1:15" ht="17.25" customHeight="1">
      <c r="A61" s="3" t="s">
        <v>179</v>
      </c>
      <c r="B61" s="4" t="s">
        <v>162</v>
      </c>
      <c r="C61" s="5" t="s">
        <v>163</v>
      </c>
      <c r="D61" s="497">
        <f t="shared" si="6"/>
        <v>0</v>
      </c>
      <c r="E61" s="501">
        <f t="shared" si="1"/>
        <v>0</v>
      </c>
      <c r="F61" s="506"/>
      <c r="G61" s="506"/>
      <c r="H61" s="506"/>
      <c r="I61" s="506"/>
      <c r="J61" s="506"/>
      <c r="K61" s="506"/>
      <c r="L61" s="506"/>
      <c r="M61" s="506"/>
      <c r="N61" s="506"/>
      <c r="O61" s="506"/>
    </row>
    <row r="62" spans="1:15" s="30" customFormat="1" ht="17.25" customHeight="1">
      <c r="A62" s="3" t="s">
        <v>180</v>
      </c>
      <c r="B62" s="4" t="s">
        <v>165</v>
      </c>
      <c r="C62" s="5" t="s">
        <v>166</v>
      </c>
      <c r="D62" s="497">
        <f t="shared" si="6"/>
        <v>0</v>
      </c>
      <c r="E62" s="501">
        <f t="shared" si="1"/>
        <v>0</v>
      </c>
      <c r="F62" s="506"/>
      <c r="G62" s="506"/>
      <c r="H62" s="506"/>
      <c r="I62" s="506"/>
      <c r="J62" s="506"/>
      <c r="K62" s="506"/>
      <c r="L62" s="506"/>
      <c r="M62" s="506"/>
      <c r="N62" s="506"/>
      <c r="O62" s="506"/>
    </row>
    <row r="63" spans="1:15" s="30" customFormat="1" ht="17.25" customHeight="1">
      <c r="A63" s="3" t="s">
        <v>181</v>
      </c>
      <c r="B63" s="4" t="s">
        <v>167</v>
      </c>
      <c r="C63" s="5" t="s">
        <v>168</v>
      </c>
      <c r="D63" s="497">
        <f>SUM(F63:P63)</f>
        <v>0</v>
      </c>
      <c r="E63" s="501">
        <f t="shared" si="1"/>
        <v>0</v>
      </c>
      <c r="F63" s="504"/>
      <c r="G63" s="506"/>
      <c r="H63" s="506"/>
      <c r="I63" s="506"/>
      <c r="J63" s="506"/>
      <c r="K63" s="506"/>
      <c r="L63" s="506"/>
      <c r="M63" s="506"/>
      <c r="N63" s="506"/>
      <c r="O63" s="506"/>
    </row>
    <row r="64" spans="1:5" s="30" customFormat="1" ht="12">
      <c r="A64" s="197"/>
      <c r="B64" s="198"/>
      <c r="C64" s="199"/>
      <c r="D64" s="200"/>
      <c r="E64" s="198"/>
    </row>
    <row r="65" spans="1:5" s="30" customFormat="1" ht="12">
      <c r="A65" s="197"/>
      <c r="B65" s="198"/>
      <c r="C65" s="199"/>
      <c r="D65" s="200"/>
      <c r="E65" s="198"/>
    </row>
    <row r="66" spans="1:5" s="30" customFormat="1" ht="12">
      <c r="A66" s="197"/>
      <c r="B66" s="198"/>
      <c r="C66" s="199"/>
      <c r="D66" s="200"/>
      <c r="E66" s="198"/>
    </row>
    <row r="67" spans="1:5" s="30" customFormat="1" ht="12">
      <c r="A67" s="197"/>
      <c r="B67" s="198"/>
      <c r="C67" s="199"/>
      <c r="D67" s="198"/>
      <c r="E67" s="198"/>
    </row>
    <row r="68" spans="1:5" ht="12">
      <c r="A68" s="197"/>
      <c r="B68" s="198"/>
      <c r="C68" s="199"/>
      <c r="D68" s="198"/>
      <c r="E68" s="198"/>
    </row>
    <row r="69" spans="1:5" ht="12">
      <c r="A69" s="197"/>
      <c r="B69" s="198"/>
      <c r="C69" s="199"/>
      <c r="D69" s="198"/>
      <c r="E69" s="198"/>
    </row>
    <row r="70" spans="1:5" ht="12">
      <c r="A70" s="197"/>
      <c r="B70" s="198"/>
      <c r="C70" s="199"/>
      <c r="D70" s="198"/>
      <c r="E70" s="198"/>
    </row>
    <row r="71" spans="1:5" ht="12">
      <c r="A71" s="197"/>
      <c r="B71" s="198"/>
      <c r="C71" s="199"/>
      <c r="D71" s="198"/>
      <c r="E71" s="198"/>
    </row>
  </sheetData>
  <sheetProtection/>
  <mergeCells count="8">
    <mergeCell ref="A1:O1"/>
    <mergeCell ref="A2:O2"/>
    <mergeCell ref="A3:A4"/>
    <mergeCell ref="B3:B4"/>
    <mergeCell ref="C3:C4"/>
    <mergeCell ref="D3:D4"/>
    <mergeCell ref="E3:E4"/>
    <mergeCell ref="F3:O3"/>
  </mergeCells>
  <printOptions horizontalCentered="1"/>
  <pageMargins left="0" right="0" top="1" bottom="0.5" header="0" footer="0"/>
  <pageSetup fitToHeight="0"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K205"/>
  <sheetViews>
    <sheetView zoomScalePageLayoutView="0" workbookViewId="0" topLeftCell="A1">
      <selection activeCell="F4" sqref="F4"/>
    </sheetView>
  </sheetViews>
  <sheetFormatPr defaultColWidth="9.00390625" defaultRowHeight="14.25"/>
  <cols>
    <col min="1" max="1" width="4.125" style="428" customWidth="1"/>
    <col min="2" max="2" width="34.375" style="458" customWidth="1"/>
    <col min="3" max="3" width="6.875" style="448" bestFit="1" customWidth="1"/>
    <col min="4" max="4" width="5.625" style="459" bestFit="1" customWidth="1"/>
    <col min="5" max="5" width="7.125" style="459" bestFit="1" customWidth="1"/>
    <col min="6" max="6" width="6.25390625" style="448" bestFit="1" customWidth="1"/>
    <col min="7" max="7" width="11.50390625" style="460" customWidth="1"/>
    <col min="8" max="8" width="6.875" style="458" bestFit="1" customWidth="1"/>
    <col min="9" max="9" width="6.25390625" style="458" customWidth="1"/>
    <col min="10" max="10" width="14.625" style="458" customWidth="1"/>
    <col min="11" max="11" width="36.625" style="730" bestFit="1" customWidth="1"/>
  </cols>
  <sheetData>
    <row r="1" spans="1:11" ht="16.5">
      <c r="A1" s="833" t="s">
        <v>8</v>
      </c>
      <c r="B1" s="833"/>
      <c r="C1" s="833"/>
      <c r="D1" s="833"/>
      <c r="E1" s="833"/>
      <c r="F1" s="833"/>
      <c r="G1" s="833"/>
      <c r="H1" s="833"/>
      <c r="I1" s="833"/>
      <c r="J1" s="833"/>
      <c r="K1" s="474"/>
    </row>
    <row r="2" spans="1:11" ht="16.5">
      <c r="A2" s="834" t="s">
        <v>431</v>
      </c>
      <c r="B2" s="834"/>
      <c r="C2" s="834"/>
      <c r="D2" s="834"/>
      <c r="E2" s="834"/>
      <c r="F2" s="834"/>
      <c r="G2" s="834"/>
      <c r="H2" s="834"/>
      <c r="I2" s="834"/>
      <c r="J2" s="834"/>
      <c r="K2" s="474"/>
    </row>
    <row r="3" spans="1:11" ht="14.25">
      <c r="A3" s="835" t="s">
        <v>19</v>
      </c>
      <c r="B3" s="831" t="s">
        <v>432</v>
      </c>
      <c r="C3" s="837" t="s">
        <v>22</v>
      </c>
      <c r="D3" s="838"/>
      <c r="E3" s="839" t="s">
        <v>17</v>
      </c>
      <c r="F3" s="840"/>
      <c r="G3" s="840"/>
      <c r="H3" s="840"/>
      <c r="I3" s="841"/>
      <c r="J3" s="431" t="s">
        <v>433</v>
      </c>
      <c r="K3" s="831" t="s">
        <v>434</v>
      </c>
    </row>
    <row r="4" spans="1:11" ht="36">
      <c r="A4" s="836"/>
      <c r="B4" s="832"/>
      <c r="C4" s="435" t="s">
        <v>16</v>
      </c>
      <c r="D4" s="435" t="s">
        <v>435</v>
      </c>
      <c r="E4" s="435" t="s">
        <v>436</v>
      </c>
      <c r="F4" s="439" t="s">
        <v>437</v>
      </c>
      <c r="G4" s="439" t="s">
        <v>438</v>
      </c>
      <c r="H4" s="439" t="s">
        <v>439</v>
      </c>
      <c r="I4" s="439" t="s">
        <v>0</v>
      </c>
      <c r="J4" s="439" t="s">
        <v>440</v>
      </c>
      <c r="K4" s="832"/>
    </row>
    <row r="5" spans="1:11" ht="14.25">
      <c r="A5" s="444"/>
      <c r="B5" s="445" t="s">
        <v>441</v>
      </c>
      <c r="C5" s="464"/>
      <c r="D5" s="464"/>
      <c r="E5" s="464"/>
      <c r="F5" s="464"/>
      <c r="G5" s="464"/>
      <c r="H5" s="464"/>
      <c r="I5" s="464"/>
      <c r="J5" s="439"/>
      <c r="K5" s="439"/>
    </row>
    <row r="6" spans="1:11" ht="14.25">
      <c r="A6" s="702"/>
      <c r="B6" s="703" t="s">
        <v>442</v>
      </c>
      <c r="C6" s="704"/>
      <c r="D6" s="704"/>
      <c r="E6" s="704"/>
      <c r="F6" s="704"/>
      <c r="G6" s="704"/>
      <c r="H6" s="704"/>
      <c r="I6" s="704"/>
      <c r="J6" s="705"/>
      <c r="K6" s="705"/>
    </row>
    <row r="7" spans="1:11" ht="24">
      <c r="A7" s="444">
        <v>1</v>
      </c>
      <c r="B7" s="441" t="s">
        <v>443</v>
      </c>
      <c r="C7" s="432"/>
      <c r="D7" s="432"/>
      <c r="E7" s="432"/>
      <c r="F7" s="464"/>
      <c r="G7" s="464"/>
      <c r="H7" s="432"/>
      <c r="I7" s="432"/>
      <c r="J7" s="445"/>
      <c r="K7" s="464"/>
    </row>
    <row r="8" spans="1:11" ht="14.25">
      <c r="A8" s="444">
        <v>2</v>
      </c>
      <c r="B8" s="441" t="s">
        <v>444</v>
      </c>
      <c r="C8" s="432"/>
      <c r="D8" s="432"/>
      <c r="E8" s="432"/>
      <c r="F8" s="464"/>
      <c r="G8" s="464"/>
      <c r="H8" s="432"/>
      <c r="I8" s="432"/>
      <c r="J8" s="439"/>
      <c r="K8" s="435"/>
    </row>
    <row r="9" spans="1:11" ht="24">
      <c r="A9" s="446" t="s">
        <v>77</v>
      </c>
      <c r="B9" s="436" t="s">
        <v>445</v>
      </c>
      <c r="C9" s="443"/>
      <c r="D9" s="443"/>
      <c r="E9" s="443"/>
      <c r="F9" s="443"/>
      <c r="G9" s="443"/>
      <c r="H9" s="443"/>
      <c r="I9" s="443"/>
      <c r="J9" s="436"/>
      <c r="K9" s="446"/>
    </row>
    <row r="10" spans="1:11" ht="24">
      <c r="A10" s="449" t="s">
        <v>258</v>
      </c>
      <c r="B10" s="437" t="s">
        <v>446</v>
      </c>
      <c r="C10" s="488"/>
      <c r="D10" s="488"/>
      <c r="E10" s="488"/>
      <c r="F10" s="475"/>
      <c r="G10" s="475"/>
      <c r="H10" s="488"/>
      <c r="I10" s="488"/>
      <c r="J10" s="476"/>
      <c r="K10" s="429"/>
    </row>
    <row r="11" spans="1:11" ht="14.25">
      <c r="A11" s="447">
        <v>1</v>
      </c>
      <c r="B11" s="438" t="s">
        <v>330</v>
      </c>
      <c r="C11" s="491">
        <v>50</v>
      </c>
      <c r="D11" s="491"/>
      <c r="E11" s="491">
        <v>50</v>
      </c>
      <c r="F11" s="433" t="s">
        <v>104</v>
      </c>
      <c r="G11" s="450" t="s">
        <v>56</v>
      </c>
      <c r="H11" s="433">
        <v>50</v>
      </c>
      <c r="I11" s="489">
        <v>50</v>
      </c>
      <c r="J11" s="442" t="s">
        <v>447</v>
      </c>
      <c r="K11" s="494" t="s">
        <v>448</v>
      </c>
    </row>
    <row r="12" spans="1:11" ht="36">
      <c r="A12" s="447">
        <v>2</v>
      </c>
      <c r="B12" s="438" t="s">
        <v>449</v>
      </c>
      <c r="C12" s="491">
        <v>22.5</v>
      </c>
      <c r="D12" s="491"/>
      <c r="E12" s="491">
        <v>22.5</v>
      </c>
      <c r="F12" s="433" t="s">
        <v>139</v>
      </c>
      <c r="G12" s="450" t="s">
        <v>450</v>
      </c>
      <c r="H12" s="433">
        <v>22.5</v>
      </c>
      <c r="I12" s="489">
        <v>22.5</v>
      </c>
      <c r="J12" s="442" t="s">
        <v>451</v>
      </c>
      <c r="K12" s="494" t="s">
        <v>448</v>
      </c>
    </row>
    <row r="13" spans="1:11" ht="14.25">
      <c r="A13" s="447">
        <v>3</v>
      </c>
      <c r="B13" s="438" t="s">
        <v>452</v>
      </c>
      <c r="C13" s="491">
        <v>0.08</v>
      </c>
      <c r="D13" s="491"/>
      <c r="E13" s="491">
        <v>0.08</v>
      </c>
      <c r="F13" s="433" t="s">
        <v>139</v>
      </c>
      <c r="G13" s="433" t="s">
        <v>56</v>
      </c>
      <c r="H13" s="433">
        <v>0.08</v>
      </c>
      <c r="I13" s="489">
        <v>0.08</v>
      </c>
      <c r="J13" s="438" t="s">
        <v>453</v>
      </c>
      <c r="K13" s="494" t="s">
        <v>448</v>
      </c>
    </row>
    <row r="14" spans="1:11" ht="14.25">
      <c r="A14" s="447">
        <v>4</v>
      </c>
      <c r="B14" s="442" t="s">
        <v>454</v>
      </c>
      <c r="C14" s="462">
        <v>0.2</v>
      </c>
      <c r="D14" s="434"/>
      <c r="E14" s="462">
        <v>0.2</v>
      </c>
      <c r="F14" s="433" t="s">
        <v>146</v>
      </c>
      <c r="G14" s="450" t="s">
        <v>56</v>
      </c>
      <c r="H14" s="433">
        <v>0.2</v>
      </c>
      <c r="I14" s="489">
        <v>0.2</v>
      </c>
      <c r="J14" s="442" t="s">
        <v>455</v>
      </c>
      <c r="K14" s="494" t="s">
        <v>448</v>
      </c>
    </row>
    <row r="15" spans="1:11" ht="14.25">
      <c r="A15" s="447">
        <v>5</v>
      </c>
      <c r="B15" s="442" t="s">
        <v>456</v>
      </c>
      <c r="C15" s="462">
        <v>0.8</v>
      </c>
      <c r="D15" s="434"/>
      <c r="E15" s="462">
        <v>0.8</v>
      </c>
      <c r="F15" s="433" t="s">
        <v>141</v>
      </c>
      <c r="G15" s="450" t="s">
        <v>56</v>
      </c>
      <c r="H15" s="433">
        <v>0.8</v>
      </c>
      <c r="I15" s="489">
        <v>0.8</v>
      </c>
      <c r="J15" s="442" t="s">
        <v>457</v>
      </c>
      <c r="K15" s="494" t="s">
        <v>448</v>
      </c>
    </row>
    <row r="16" spans="1:11" ht="14.25">
      <c r="A16" s="447">
        <v>6</v>
      </c>
      <c r="B16" s="442" t="s">
        <v>458</v>
      </c>
      <c r="C16" s="462">
        <v>1.2</v>
      </c>
      <c r="D16" s="434"/>
      <c r="E16" s="462">
        <v>1.2</v>
      </c>
      <c r="F16" s="433" t="s">
        <v>141</v>
      </c>
      <c r="G16" s="450" t="s">
        <v>56</v>
      </c>
      <c r="H16" s="433">
        <v>1.2</v>
      </c>
      <c r="I16" s="489">
        <v>1.2</v>
      </c>
      <c r="J16" s="442" t="s">
        <v>457</v>
      </c>
      <c r="K16" s="494" t="s">
        <v>448</v>
      </c>
    </row>
    <row r="17" spans="1:11" ht="14.25">
      <c r="A17" s="447">
        <v>7</v>
      </c>
      <c r="B17" s="442" t="s">
        <v>459</v>
      </c>
      <c r="C17" s="462">
        <v>0.18</v>
      </c>
      <c r="D17" s="434"/>
      <c r="E17" s="462">
        <v>0.18</v>
      </c>
      <c r="F17" s="433" t="s">
        <v>139</v>
      </c>
      <c r="G17" s="450" t="s">
        <v>56</v>
      </c>
      <c r="H17" s="433">
        <v>0.18</v>
      </c>
      <c r="I17" s="489">
        <v>0.18</v>
      </c>
      <c r="J17" s="442" t="s">
        <v>460</v>
      </c>
      <c r="K17" s="494" t="s">
        <v>448</v>
      </c>
    </row>
    <row r="18" spans="1:11" ht="14.25">
      <c r="A18" s="447">
        <v>8</v>
      </c>
      <c r="B18" s="442" t="s">
        <v>387</v>
      </c>
      <c r="C18" s="462">
        <v>35</v>
      </c>
      <c r="D18" s="434"/>
      <c r="E18" s="462">
        <v>35</v>
      </c>
      <c r="F18" s="433" t="s">
        <v>123</v>
      </c>
      <c r="G18" s="450" t="s">
        <v>56</v>
      </c>
      <c r="H18" s="433">
        <v>35</v>
      </c>
      <c r="I18" s="489">
        <v>35</v>
      </c>
      <c r="J18" s="442" t="s">
        <v>460</v>
      </c>
      <c r="K18" s="494" t="s">
        <v>448</v>
      </c>
    </row>
    <row r="19" spans="1:11" ht="14.25">
      <c r="A19" s="447">
        <v>9</v>
      </c>
      <c r="B19" s="442" t="s">
        <v>461</v>
      </c>
      <c r="C19" s="462">
        <v>6.79</v>
      </c>
      <c r="D19" s="434"/>
      <c r="E19" s="462">
        <v>6.79</v>
      </c>
      <c r="F19" s="433" t="s">
        <v>131</v>
      </c>
      <c r="G19" s="450" t="s">
        <v>56</v>
      </c>
      <c r="H19" s="433">
        <v>6.79</v>
      </c>
      <c r="I19" s="489">
        <v>6.79</v>
      </c>
      <c r="J19" s="442" t="s">
        <v>460</v>
      </c>
      <c r="K19" s="494" t="s">
        <v>448</v>
      </c>
    </row>
    <row r="20" spans="1:11" ht="14.25">
      <c r="A20" s="447">
        <v>10</v>
      </c>
      <c r="B20" s="442" t="s">
        <v>462</v>
      </c>
      <c r="C20" s="462">
        <v>12.15</v>
      </c>
      <c r="D20" s="434"/>
      <c r="E20" s="462">
        <v>12.15</v>
      </c>
      <c r="F20" s="433"/>
      <c r="G20" s="450" t="s">
        <v>331</v>
      </c>
      <c r="H20" s="433">
        <v>12.15</v>
      </c>
      <c r="I20" s="489">
        <v>12.15</v>
      </c>
      <c r="J20" s="442" t="s">
        <v>463</v>
      </c>
      <c r="K20" s="494" t="s">
        <v>448</v>
      </c>
    </row>
    <row r="21" spans="1:11" ht="14.25">
      <c r="A21" s="449" t="s">
        <v>259</v>
      </c>
      <c r="B21" s="477" t="s">
        <v>464</v>
      </c>
      <c r="C21" s="478"/>
      <c r="D21" s="478"/>
      <c r="E21" s="478"/>
      <c r="F21" s="430"/>
      <c r="G21" s="430"/>
      <c r="H21" s="478"/>
      <c r="I21" s="478"/>
      <c r="J21" s="493"/>
      <c r="K21" s="475"/>
    </row>
    <row r="22" spans="1:11" ht="24">
      <c r="A22" s="447">
        <v>1</v>
      </c>
      <c r="B22" s="442" t="s">
        <v>465</v>
      </c>
      <c r="C22" s="462">
        <v>0.2</v>
      </c>
      <c r="D22" s="434"/>
      <c r="E22" s="462">
        <v>0.2</v>
      </c>
      <c r="F22" s="433" t="s">
        <v>139</v>
      </c>
      <c r="G22" s="433" t="s">
        <v>56</v>
      </c>
      <c r="H22" s="433">
        <v>0.2</v>
      </c>
      <c r="I22" s="489">
        <v>0.2</v>
      </c>
      <c r="J22" s="442" t="s">
        <v>460</v>
      </c>
      <c r="K22" s="494" t="s">
        <v>448</v>
      </c>
    </row>
    <row r="23" spans="1:11" ht="24">
      <c r="A23" s="447">
        <v>2</v>
      </c>
      <c r="B23" s="461" t="s">
        <v>465</v>
      </c>
      <c r="C23" s="462">
        <v>0.42</v>
      </c>
      <c r="D23" s="462"/>
      <c r="E23" s="462">
        <v>0.42</v>
      </c>
      <c r="F23" s="492" t="s">
        <v>139</v>
      </c>
      <c r="G23" s="492" t="s">
        <v>56</v>
      </c>
      <c r="H23" s="433">
        <v>0.42</v>
      </c>
      <c r="I23" s="489">
        <v>0.42</v>
      </c>
      <c r="J23" s="461" t="s">
        <v>460</v>
      </c>
      <c r="K23" s="494" t="s">
        <v>448</v>
      </c>
    </row>
    <row r="24" spans="1:11" ht="24">
      <c r="A24" s="447">
        <v>3</v>
      </c>
      <c r="B24" s="442" t="s">
        <v>466</v>
      </c>
      <c r="C24" s="462">
        <v>2.5</v>
      </c>
      <c r="D24" s="434"/>
      <c r="E24" s="462">
        <v>2.5</v>
      </c>
      <c r="F24" s="433" t="s">
        <v>139</v>
      </c>
      <c r="G24" s="433" t="s">
        <v>56</v>
      </c>
      <c r="H24" s="433">
        <v>2.5</v>
      </c>
      <c r="I24" s="489">
        <v>2.5</v>
      </c>
      <c r="J24" s="442" t="s">
        <v>467</v>
      </c>
      <c r="K24" s="494" t="s">
        <v>448</v>
      </c>
    </row>
    <row r="25" spans="1:11" ht="24">
      <c r="A25" s="447">
        <v>4</v>
      </c>
      <c r="B25" s="442" t="s">
        <v>468</v>
      </c>
      <c r="C25" s="462">
        <v>9.6</v>
      </c>
      <c r="D25" s="434"/>
      <c r="E25" s="462">
        <v>9.6</v>
      </c>
      <c r="F25" s="433" t="s">
        <v>139</v>
      </c>
      <c r="G25" s="433" t="s">
        <v>56</v>
      </c>
      <c r="H25" s="433">
        <v>9.6</v>
      </c>
      <c r="I25" s="489">
        <v>9.6</v>
      </c>
      <c r="J25" s="442" t="s">
        <v>469</v>
      </c>
      <c r="K25" s="494" t="s">
        <v>448</v>
      </c>
    </row>
    <row r="26" spans="1:11" ht="24">
      <c r="A26" s="447">
        <v>5</v>
      </c>
      <c r="B26" s="442" t="s">
        <v>470</v>
      </c>
      <c r="C26" s="462">
        <v>13.2</v>
      </c>
      <c r="D26" s="434"/>
      <c r="E26" s="462">
        <v>13.2</v>
      </c>
      <c r="F26" s="433" t="s">
        <v>139</v>
      </c>
      <c r="G26" s="433" t="s">
        <v>331</v>
      </c>
      <c r="H26" s="433">
        <v>13.2</v>
      </c>
      <c r="I26" s="489">
        <v>13.2</v>
      </c>
      <c r="J26" s="442" t="s">
        <v>463</v>
      </c>
      <c r="K26" s="494" t="s">
        <v>448</v>
      </c>
    </row>
    <row r="27" spans="1:11" ht="24">
      <c r="A27" s="447">
        <v>6</v>
      </c>
      <c r="B27" s="461" t="s">
        <v>471</v>
      </c>
      <c r="C27" s="462">
        <v>83.3</v>
      </c>
      <c r="D27" s="462"/>
      <c r="E27" s="462">
        <v>83.3</v>
      </c>
      <c r="F27" s="492" t="s">
        <v>140</v>
      </c>
      <c r="G27" s="492" t="s">
        <v>472</v>
      </c>
      <c r="H27" s="433">
        <v>83.3</v>
      </c>
      <c r="I27" s="489">
        <v>83.3</v>
      </c>
      <c r="J27" s="461" t="s">
        <v>463</v>
      </c>
      <c r="K27" s="494" t="s">
        <v>448</v>
      </c>
    </row>
    <row r="28" spans="1:11" ht="24">
      <c r="A28" s="447">
        <v>7</v>
      </c>
      <c r="B28" s="442" t="s">
        <v>473</v>
      </c>
      <c r="C28" s="462">
        <v>6.0395</v>
      </c>
      <c r="D28" s="462"/>
      <c r="E28" s="462">
        <v>6.0395</v>
      </c>
      <c r="F28" s="433" t="s">
        <v>141</v>
      </c>
      <c r="G28" s="433" t="s">
        <v>56</v>
      </c>
      <c r="H28" s="433">
        <v>6.0395</v>
      </c>
      <c r="I28" s="489">
        <v>6.0395</v>
      </c>
      <c r="J28" s="442" t="s">
        <v>474</v>
      </c>
      <c r="K28" s="494" t="s">
        <v>448</v>
      </c>
    </row>
    <row r="29" spans="1:11" ht="36">
      <c r="A29" s="447">
        <v>8</v>
      </c>
      <c r="B29" s="442" t="s">
        <v>475</v>
      </c>
      <c r="C29" s="462">
        <v>0.53</v>
      </c>
      <c r="D29" s="434"/>
      <c r="E29" s="462">
        <v>0.53</v>
      </c>
      <c r="F29" s="433" t="s">
        <v>141</v>
      </c>
      <c r="G29" s="433" t="s">
        <v>56</v>
      </c>
      <c r="H29" s="433">
        <v>0.53</v>
      </c>
      <c r="I29" s="489">
        <v>0.53</v>
      </c>
      <c r="J29" s="442" t="s">
        <v>476</v>
      </c>
      <c r="K29" s="494" t="s">
        <v>448</v>
      </c>
    </row>
    <row r="30" spans="1:11" ht="24">
      <c r="A30" s="447">
        <v>9</v>
      </c>
      <c r="B30" s="442" t="s">
        <v>477</v>
      </c>
      <c r="C30" s="462">
        <v>4.27</v>
      </c>
      <c r="D30" s="434"/>
      <c r="E30" s="462">
        <v>4.27</v>
      </c>
      <c r="F30" s="433" t="s">
        <v>141</v>
      </c>
      <c r="G30" s="433" t="s">
        <v>56</v>
      </c>
      <c r="H30" s="433">
        <v>4.27</v>
      </c>
      <c r="I30" s="489">
        <v>4.27</v>
      </c>
      <c r="J30" s="442" t="s">
        <v>463</v>
      </c>
      <c r="K30" s="494" t="s">
        <v>448</v>
      </c>
    </row>
    <row r="31" spans="1:11" ht="24">
      <c r="A31" s="447">
        <v>10</v>
      </c>
      <c r="B31" s="442" t="s">
        <v>478</v>
      </c>
      <c r="C31" s="462">
        <v>2.7</v>
      </c>
      <c r="D31" s="434"/>
      <c r="E31" s="462">
        <v>2.7</v>
      </c>
      <c r="F31" s="433" t="s">
        <v>141</v>
      </c>
      <c r="G31" s="433" t="s">
        <v>56</v>
      </c>
      <c r="H31" s="433">
        <v>2.7</v>
      </c>
      <c r="I31" s="489">
        <v>2.7</v>
      </c>
      <c r="J31" s="442" t="s">
        <v>457</v>
      </c>
      <c r="K31" s="494" t="s">
        <v>448</v>
      </c>
    </row>
    <row r="32" spans="1:11" ht="24">
      <c r="A32" s="447">
        <v>11</v>
      </c>
      <c r="B32" s="463" t="s">
        <v>479</v>
      </c>
      <c r="C32" s="452">
        <v>19.15</v>
      </c>
      <c r="D32" s="434"/>
      <c r="E32" s="452">
        <v>19.15</v>
      </c>
      <c r="F32" s="465" t="s">
        <v>78</v>
      </c>
      <c r="G32" s="465" t="s">
        <v>480</v>
      </c>
      <c r="H32" s="433">
        <v>19.15</v>
      </c>
      <c r="I32" s="489">
        <v>19.15</v>
      </c>
      <c r="J32" s="442" t="s">
        <v>447</v>
      </c>
      <c r="K32" s="494" t="s">
        <v>448</v>
      </c>
    </row>
    <row r="33" spans="1:11" ht="14.25">
      <c r="A33" s="447">
        <v>12</v>
      </c>
      <c r="B33" s="463" t="s">
        <v>481</v>
      </c>
      <c r="C33" s="452">
        <v>2</v>
      </c>
      <c r="D33" s="434"/>
      <c r="E33" s="452">
        <v>2</v>
      </c>
      <c r="F33" s="465" t="s">
        <v>123</v>
      </c>
      <c r="G33" s="465" t="s">
        <v>56</v>
      </c>
      <c r="H33" s="433">
        <v>2</v>
      </c>
      <c r="I33" s="489">
        <v>2</v>
      </c>
      <c r="J33" s="442" t="s">
        <v>463</v>
      </c>
      <c r="K33" s="494" t="s">
        <v>448</v>
      </c>
    </row>
    <row r="34" spans="1:11" ht="14.25">
      <c r="A34" s="447">
        <v>13</v>
      </c>
      <c r="B34" s="442" t="s">
        <v>482</v>
      </c>
      <c r="C34" s="462">
        <v>10</v>
      </c>
      <c r="D34" s="434"/>
      <c r="E34" s="462">
        <v>10</v>
      </c>
      <c r="F34" s="433" t="s">
        <v>157</v>
      </c>
      <c r="G34" s="433" t="s">
        <v>56</v>
      </c>
      <c r="H34" s="433">
        <v>10</v>
      </c>
      <c r="I34" s="489">
        <v>10</v>
      </c>
      <c r="J34" s="442" t="s">
        <v>447</v>
      </c>
      <c r="K34" s="494" t="s">
        <v>448</v>
      </c>
    </row>
    <row r="35" spans="1:11" ht="14.25">
      <c r="A35" s="447">
        <v>14</v>
      </c>
      <c r="B35" s="442" t="s">
        <v>261</v>
      </c>
      <c r="C35" s="462">
        <v>261.6</v>
      </c>
      <c r="D35" s="434"/>
      <c r="E35" s="462">
        <v>261.6</v>
      </c>
      <c r="F35" s="433" t="s">
        <v>157</v>
      </c>
      <c r="G35" s="433" t="s">
        <v>56</v>
      </c>
      <c r="H35" s="433">
        <v>261.6</v>
      </c>
      <c r="I35" s="489">
        <v>261.6</v>
      </c>
      <c r="J35" s="442" t="s">
        <v>447</v>
      </c>
      <c r="K35" s="494" t="s">
        <v>448</v>
      </c>
    </row>
    <row r="36" spans="1:11" ht="14.25">
      <c r="A36" s="447">
        <v>15</v>
      </c>
      <c r="B36" s="480" t="s">
        <v>483</v>
      </c>
      <c r="C36" s="462">
        <v>50</v>
      </c>
      <c r="D36" s="434"/>
      <c r="E36" s="462">
        <v>50</v>
      </c>
      <c r="F36" s="433" t="s">
        <v>104</v>
      </c>
      <c r="G36" s="433" t="s">
        <v>56</v>
      </c>
      <c r="H36" s="433">
        <v>50</v>
      </c>
      <c r="I36" s="489">
        <v>50</v>
      </c>
      <c r="J36" s="442" t="s">
        <v>463</v>
      </c>
      <c r="K36" s="494" t="s">
        <v>448</v>
      </c>
    </row>
    <row r="37" spans="1:11" ht="14.25">
      <c r="A37" s="447">
        <v>16</v>
      </c>
      <c r="B37" s="480" t="s">
        <v>484</v>
      </c>
      <c r="C37" s="462">
        <v>0.864</v>
      </c>
      <c r="D37" s="434"/>
      <c r="E37" s="462">
        <v>0.864</v>
      </c>
      <c r="F37" s="433" t="s">
        <v>141</v>
      </c>
      <c r="G37" s="433" t="s">
        <v>56</v>
      </c>
      <c r="H37" s="433">
        <v>0.864</v>
      </c>
      <c r="I37" s="489">
        <v>0.864</v>
      </c>
      <c r="J37" s="442" t="s">
        <v>457</v>
      </c>
      <c r="K37" s="494" t="s">
        <v>448</v>
      </c>
    </row>
    <row r="38" spans="1:11" ht="24">
      <c r="A38" s="447">
        <v>17</v>
      </c>
      <c r="B38" s="480" t="s">
        <v>485</v>
      </c>
      <c r="C38" s="462">
        <v>0.93</v>
      </c>
      <c r="D38" s="434"/>
      <c r="E38" s="462">
        <v>0.93</v>
      </c>
      <c r="F38" s="433" t="s">
        <v>141</v>
      </c>
      <c r="G38" s="433" t="s">
        <v>56</v>
      </c>
      <c r="H38" s="433">
        <v>0.93</v>
      </c>
      <c r="I38" s="489">
        <v>0.93</v>
      </c>
      <c r="J38" s="442" t="s">
        <v>486</v>
      </c>
      <c r="K38" s="494" t="s">
        <v>448</v>
      </c>
    </row>
    <row r="39" spans="1:11" ht="24">
      <c r="A39" s="447">
        <v>18</v>
      </c>
      <c r="B39" s="480" t="s">
        <v>487</v>
      </c>
      <c r="C39" s="462">
        <v>0.16</v>
      </c>
      <c r="D39" s="434"/>
      <c r="E39" s="462">
        <v>0.16</v>
      </c>
      <c r="F39" s="433" t="s">
        <v>141</v>
      </c>
      <c r="G39" s="433" t="s">
        <v>56</v>
      </c>
      <c r="H39" s="433">
        <v>0.16</v>
      </c>
      <c r="I39" s="489">
        <v>0.16</v>
      </c>
      <c r="J39" s="442" t="s">
        <v>474</v>
      </c>
      <c r="K39" s="494" t="s">
        <v>448</v>
      </c>
    </row>
    <row r="40" spans="1:11" ht="36">
      <c r="A40" s="447">
        <v>19</v>
      </c>
      <c r="B40" s="480" t="s">
        <v>488</v>
      </c>
      <c r="C40" s="462">
        <v>19</v>
      </c>
      <c r="D40" s="434"/>
      <c r="E40" s="462">
        <v>19</v>
      </c>
      <c r="F40" s="433" t="s">
        <v>139</v>
      </c>
      <c r="G40" s="433" t="s">
        <v>489</v>
      </c>
      <c r="H40" s="433">
        <v>19</v>
      </c>
      <c r="I40" s="489">
        <v>19</v>
      </c>
      <c r="J40" s="442" t="s">
        <v>490</v>
      </c>
      <c r="K40" s="494" t="s">
        <v>448</v>
      </c>
    </row>
    <row r="41" spans="1:11" ht="14.25">
      <c r="A41" s="447">
        <v>20</v>
      </c>
      <c r="B41" s="480" t="s">
        <v>491</v>
      </c>
      <c r="C41" s="462">
        <v>7</v>
      </c>
      <c r="D41" s="434"/>
      <c r="E41" s="462">
        <v>7</v>
      </c>
      <c r="F41" s="433" t="s">
        <v>139</v>
      </c>
      <c r="G41" s="433" t="s">
        <v>56</v>
      </c>
      <c r="H41" s="433">
        <v>7</v>
      </c>
      <c r="I41" s="489">
        <v>7</v>
      </c>
      <c r="J41" s="442" t="s">
        <v>469</v>
      </c>
      <c r="K41" s="494" t="s">
        <v>448</v>
      </c>
    </row>
    <row r="42" spans="1:11" ht="24">
      <c r="A42" s="447">
        <v>21</v>
      </c>
      <c r="B42" s="480" t="s">
        <v>492</v>
      </c>
      <c r="C42" s="462">
        <v>0.23</v>
      </c>
      <c r="D42" s="434"/>
      <c r="E42" s="462">
        <v>0.23</v>
      </c>
      <c r="F42" s="433" t="s">
        <v>145</v>
      </c>
      <c r="G42" s="433" t="s">
        <v>56</v>
      </c>
      <c r="H42" s="433">
        <v>0.23</v>
      </c>
      <c r="I42" s="489">
        <v>0.23</v>
      </c>
      <c r="J42" s="442" t="s">
        <v>493</v>
      </c>
      <c r="K42" s="494" t="s">
        <v>448</v>
      </c>
    </row>
    <row r="43" spans="1:11" ht="24">
      <c r="A43" s="447">
        <v>22</v>
      </c>
      <c r="B43" s="480" t="s">
        <v>494</v>
      </c>
      <c r="C43" s="462">
        <v>8</v>
      </c>
      <c r="D43" s="434"/>
      <c r="E43" s="462">
        <v>8</v>
      </c>
      <c r="F43" s="433" t="s">
        <v>139</v>
      </c>
      <c r="G43" s="433" t="s">
        <v>489</v>
      </c>
      <c r="H43" s="433">
        <v>8</v>
      </c>
      <c r="I43" s="489">
        <v>8</v>
      </c>
      <c r="J43" s="442" t="s">
        <v>455</v>
      </c>
      <c r="K43" s="494" t="s">
        <v>448</v>
      </c>
    </row>
    <row r="44" spans="1:11" ht="24">
      <c r="A44" s="447">
        <v>23</v>
      </c>
      <c r="B44" s="480" t="s">
        <v>495</v>
      </c>
      <c r="C44" s="462">
        <v>7</v>
      </c>
      <c r="D44" s="434"/>
      <c r="E44" s="462">
        <v>7</v>
      </c>
      <c r="F44" s="433" t="s">
        <v>139</v>
      </c>
      <c r="G44" s="433" t="s">
        <v>489</v>
      </c>
      <c r="H44" s="433">
        <v>7</v>
      </c>
      <c r="I44" s="489">
        <v>7</v>
      </c>
      <c r="J44" s="442" t="s">
        <v>496</v>
      </c>
      <c r="K44" s="494" t="s">
        <v>448</v>
      </c>
    </row>
    <row r="45" spans="1:11" ht="24">
      <c r="A45" s="447">
        <v>24</v>
      </c>
      <c r="B45" s="480" t="s">
        <v>497</v>
      </c>
      <c r="C45" s="462">
        <v>26</v>
      </c>
      <c r="D45" s="434"/>
      <c r="E45" s="462">
        <v>26</v>
      </c>
      <c r="F45" s="433" t="s">
        <v>139</v>
      </c>
      <c r="G45" s="433" t="s">
        <v>489</v>
      </c>
      <c r="H45" s="433">
        <v>26</v>
      </c>
      <c r="I45" s="489">
        <v>26</v>
      </c>
      <c r="J45" s="442" t="s">
        <v>469</v>
      </c>
      <c r="K45" s="494" t="s">
        <v>448</v>
      </c>
    </row>
    <row r="46" spans="1:11" ht="24">
      <c r="A46" s="447">
        <v>25</v>
      </c>
      <c r="B46" s="480" t="s">
        <v>498</v>
      </c>
      <c r="C46" s="462">
        <v>29</v>
      </c>
      <c r="D46" s="434"/>
      <c r="E46" s="462">
        <v>29</v>
      </c>
      <c r="F46" s="433" t="s">
        <v>139</v>
      </c>
      <c r="G46" s="433" t="s">
        <v>489</v>
      </c>
      <c r="H46" s="433">
        <v>29</v>
      </c>
      <c r="I46" s="489">
        <v>29</v>
      </c>
      <c r="J46" s="442" t="s">
        <v>499</v>
      </c>
      <c r="K46" s="494" t="s">
        <v>448</v>
      </c>
    </row>
    <row r="47" spans="1:11" ht="24">
      <c r="A47" s="447">
        <v>26</v>
      </c>
      <c r="B47" s="480" t="s">
        <v>500</v>
      </c>
      <c r="C47" s="462">
        <v>1.7</v>
      </c>
      <c r="D47" s="434"/>
      <c r="E47" s="462">
        <v>1.7</v>
      </c>
      <c r="F47" s="433" t="s">
        <v>139</v>
      </c>
      <c r="G47" s="433" t="s">
        <v>489</v>
      </c>
      <c r="H47" s="433">
        <v>1.7</v>
      </c>
      <c r="I47" s="489">
        <v>1.7</v>
      </c>
      <c r="J47" s="442" t="s">
        <v>463</v>
      </c>
      <c r="K47" s="494" t="s">
        <v>448</v>
      </c>
    </row>
    <row r="48" spans="1:11" ht="36">
      <c r="A48" s="447">
        <v>27</v>
      </c>
      <c r="B48" s="480" t="s">
        <v>501</v>
      </c>
      <c r="C48" s="462">
        <v>0.9</v>
      </c>
      <c r="D48" s="434"/>
      <c r="E48" s="462">
        <v>0.9</v>
      </c>
      <c r="F48" s="433" t="s">
        <v>139</v>
      </c>
      <c r="G48" s="433" t="s">
        <v>489</v>
      </c>
      <c r="H48" s="433">
        <v>0.9</v>
      </c>
      <c r="I48" s="489">
        <v>0.9</v>
      </c>
      <c r="J48" s="442" t="s">
        <v>463</v>
      </c>
      <c r="K48" s="494" t="s">
        <v>448</v>
      </c>
    </row>
    <row r="49" spans="1:11" ht="36">
      <c r="A49" s="449" t="s">
        <v>260</v>
      </c>
      <c r="B49" s="477" t="s">
        <v>502</v>
      </c>
      <c r="C49" s="478"/>
      <c r="D49" s="478"/>
      <c r="E49" s="478"/>
      <c r="F49" s="430"/>
      <c r="G49" s="478"/>
      <c r="H49" s="478"/>
      <c r="I49" s="478"/>
      <c r="J49" s="493"/>
      <c r="K49" s="475"/>
    </row>
    <row r="50" spans="1:11" ht="24">
      <c r="A50" s="706">
        <v>1</v>
      </c>
      <c r="B50" s="707" t="s">
        <v>503</v>
      </c>
      <c r="C50" s="708">
        <v>30</v>
      </c>
      <c r="D50" s="709"/>
      <c r="E50" s="708">
        <v>30</v>
      </c>
      <c r="F50" s="710" t="s">
        <v>92</v>
      </c>
      <c r="G50" s="710" t="s">
        <v>56</v>
      </c>
      <c r="H50" s="710">
        <v>30</v>
      </c>
      <c r="I50" s="711">
        <v>30</v>
      </c>
      <c r="J50" s="712" t="s">
        <v>469</v>
      </c>
      <c r="K50" s="713" t="s">
        <v>504</v>
      </c>
    </row>
    <row r="51" spans="1:11" ht="24">
      <c r="A51" s="706">
        <v>2</v>
      </c>
      <c r="B51" s="714" t="s">
        <v>505</v>
      </c>
      <c r="C51" s="715">
        <v>0.5</v>
      </c>
      <c r="D51" s="709"/>
      <c r="E51" s="709">
        <v>0.5</v>
      </c>
      <c r="F51" s="710" t="s">
        <v>139</v>
      </c>
      <c r="G51" s="710" t="s">
        <v>56</v>
      </c>
      <c r="H51" s="710">
        <v>0.5</v>
      </c>
      <c r="I51" s="711">
        <v>0.5</v>
      </c>
      <c r="J51" s="716" t="s">
        <v>453</v>
      </c>
      <c r="K51" s="717" t="s">
        <v>506</v>
      </c>
    </row>
    <row r="52" spans="1:11" ht="24">
      <c r="A52" s="706">
        <v>3</v>
      </c>
      <c r="B52" s="707" t="s">
        <v>507</v>
      </c>
      <c r="C52" s="708">
        <v>22.2</v>
      </c>
      <c r="D52" s="709"/>
      <c r="E52" s="709">
        <v>22.2</v>
      </c>
      <c r="F52" s="710" t="s">
        <v>139</v>
      </c>
      <c r="G52" s="710" t="s">
        <v>56</v>
      </c>
      <c r="H52" s="710">
        <v>22.2</v>
      </c>
      <c r="I52" s="711">
        <v>22.2</v>
      </c>
      <c r="J52" s="712" t="s">
        <v>508</v>
      </c>
      <c r="K52" s="713" t="s">
        <v>509</v>
      </c>
    </row>
    <row r="53" spans="1:11" ht="14.25">
      <c r="A53" s="706">
        <v>4</v>
      </c>
      <c r="B53" s="707" t="s">
        <v>510</v>
      </c>
      <c r="C53" s="708">
        <v>282.75</v>
      </c>
      <c r="D53" s="709"/>
      <c r="E53" s="709">
        <v>282.75</v>
      </c>
      <c r="F53" s="710" t="s">
        <v>98</v>
      </c>
      <c r="G53" s="710" t="s">
        <v>56</v>
      </c>
      <c r="H53" s="710">
        <v>282.75</v>
      </c>
      <c r="I53" s="711">
        <v>282.75</v>
      </c>
      <c r="J53" s="712" t="s">
        <v>469</v>
      </c>
      <c r="K53" s="713" t="s">
        <v>511</v>
      </c>
    </row>
    <row r="54" spans="1:11" ht="14.25">
      <c r="A54" s="706">
        <v>5</v>
      </c>
      <c r="B54" s="707" t="s">
        <v>512</v>
      </c>
      <c r="C54" s="708">
        <v>524.7</v>
      </c>
      <c r="D54" s="709"/>
      <c r="E54" s="709">
        <v>524.7</v>
      </c>
      <c r="F54" s="710" t="s">
        <v>98</v>
      </c>
      <c r="G54" s="710" t="s">
        <v>56</v>
      </c>
      <c r="H54" s="710">
        <v>524.7</v>
      </c>
      <c r="I54" s="711">
        <v>524.7</v>
      </c>
      <c r="J54" s="712" t="s">
        <v>493</v>
      </c>
      <c r="K54" s="713" t="s">
        <v>511</v>
      </c>
    </row>
    <row r="55" spans="1:11" ht="14.25">
      <c r="A55" s="706">
        <v>6</v>
      </c>
      <c r="B55" s="707" t="s">
        <v>513</v>
      </c>
      <c r="C55" s="708">
        <v>158.67</v>
      </c>
      <c r="D55" s="709"/>
      <c r="E55" s="709">
        <v>158.67</v>
      </c>
      <c r="F55" s="710" t="s">
        <v>98</v>
      </c>
      <c r="G55" s="710" t="s">
        <v>56</v>
      </c>
      <c r="H55" s="710">
        <v>158.67</v>
      </c>
      <c r="I55" s="711">
        <v>158.67</v>
      </c>
      <c r="J55" s="712" t="s">
        <v>447</v>
      </c>
      <c r="K55" s="713" t="s">
        <v>511</v>
      </c>
    </row>
    <row r="56" spans="1:11" ht="14.25">
      <c r="A56" s="706"/>
      <c r="B56" s="707"/>
      <c r="C56" s="708"/>
      <c r="D56" s="709"/>
      <c r="E56" s="709"/>
      <c r="F56" s="710"/>
      <c r="G56" s="710"/>
      <c r="H56" s="710"/>
      <c r="I56" s="711"/>
      <c r="J56" s="712"/>
      <c r="K56" s="713"/>
    </row>
    <row r="57" spans="1:11" ht="48">
      <c r="A57" s="446" t="s">
        <v>79</v>
      </c>
      <c r="B57" s="436" t="s">
        <v>514</v>
      </c>
      <c r="C57" s="443"/>
      <c r="D57" s="443"/>
      <c r="E57" s="443"/>
      <c r="F57" s="443"/>
      <c r="G57" s="443"/>
      <c r="H57" s="443"/>
      <c r="I57" s="443"/>
      <c r="J57" s="436"/>
      <c r="K57" s="446"/>
    </row>
    <row r="58" spans="1:11" ht="24">
      <c r="A58" s="447">
        <v>1</v>
      </c>
      <c r="B58" s="440" t="s">
        <v>515</v>
      </c>
      <c r="C58" s="479">
        <v>1.18</v>
      </c>
      <c r="D58" s="434"/>
      <c r="E58" s="434">
        <v>1.18</v>
      </c>
      <c r="F58" s="433" t="s">
        <v>78</v>
      </c>
      <c r="G58" s="456" t="s">
        <v>56</v>
      </c>
      <c r="H58" s="433">
        <v>1.18</v>
      </c>
      <c r="I58" s="483"/>
      <c r="J58" s="453" t="s">
        <v>302</v>
      </c>
      <c r="K58" s="453" t="s">
        <v>516</v>
      </c>
    </row>
    <row r="59" spans="1:11" ht="24">
      <c r="A59" s="447">
        <v>2</v>
      </c>
      <c r="B59" s="440" t="s">
        <v>517</v>
      </c>
      <c r="C59" s="479">
        <v>0.1465</v>
      </c>
      <c r="D59" s="434"/>
      <c r="E59" s="434">
        <v>0.1465</v>
      </c>
      <c r="F59" s="433" t="s">
        <v>78</v>
      </c>
      <c r="G59" s="456" t="s">
        <v>78</v>
      </c>
      <c r="H59" s="433">
        <v>0</v>
      </c>
      <c r="I59" s="483"/>
      <c r="J59" s="453" t="s">
        <v>310</v>
      </c>
      <c r="K59" s="438" t="s">
        <v>518</v>
      </c>
    </row>
    <row r="60" spans="1:11" ht="24">
      <c r="A60" s="447">
        <v>3</v>
      </c>
      <c r="B60" s="440" t="s">
        <v>391</v>
      </c>
      <c r="C60" s="479">
        <v>0.8511</v>
      </c>
      <c r="D60" s="434"/>
      <c r="E60" s="434">
        <v>0.8511</v>
      </c>
      <c r="F60" s="433" t="s">
        <v>78</v>
      </c>
      <c r="G60" s="456" t="s">
        <v>519</v>
      </c>
      <c r="H60" s="433">
        <v>0.8511</v>
      </c>
      <c r="I60" s="483"/>
      <c r="J60" s="453" t="s">
        <v>310</v>
      </c>
      <c r="K60" s="453" t="s">
        <v>520</v>
      </c>
    </row>
    <row r="61" spans="1:11" ht="24">
      <c r="A61" s="447">
        <v>4</v>
      </c>
      <c r="B61" s="440" t="s">
        <v>521</v>
      </c>
      <c r="C61" s="479">
        <v>11.7</v>
      </c>
      <c r="D61" s="434"/>
      <c r="E61" s="434">
        <v>11.7</v>
      </c>
      <c r="F61" s="433" t="s">
        <v>78</v>
      </c>
      <c r="G61" s="456" t="s">
        <v>56</v>
      </c>
      <c r="H61" s="433">
        <v>11.7</v>
      </c>
      <c r="I61" s="483"/>
      <c r="J61" s="453" t="s">
        <v>304</v>
      </c>
      <c r="K61" s="453" t="s">
        <v>522</v>
      </c>
    </row>
    <row r="62" spans="1:11" ht="24">
      <c r="A62" s="447">
        <v>5</v>
      </c>
      <c r="B62" s="440" t="s">
        <v>523</v>
      </c>
      <c r="C62" s="479">
        <v>0.23</v>
      </c>
      <c r="D62" s="434"/>
      <c r="E62" s="434">
        <v>0.23</v>
      </c>
      <c r="F62" s="433" t="s">
        <v>78</v>
      </c>
      <c r="G62" s="456" t="s">
        <v>83</v>
      </c>
      <c r="H62" s="433">
        <v>0.23</v>
      </c>
      <c r="I62" s="483"/>
      <c r="J62" s="453" t="s">
        <v>304</v>
      </c>
      <c r="K62" s="438" t="s">
        <v>524</v>
      </c>
    </row>
    <row r="63" spans="1:11" ht="14.25">
      <c r="A63" s="447">
        <v>6</v>
      </c>
      <c r="B63" s="440" t="s">
        <v>392</v>
      </c>
      <c r="C63" s="479">
        <v>2.0331</v>
      </c>
      <c r="D63" s="434"/>
      <c r="E63" s="434">
        <v>2.0331</v>
      </c>
      <c r="F63" s="433" t="s">
        <v>78</v>
      </c>
      <c r="G63" s="456" t="s">
        <v>56</v>
      </c>
      <c r="H63" s="433">
        <v>2.0331</v>
      </c>
      <c r="I63" s="483"/>
      <c r="J63" s="453" t="s">
        <v>312</v>
      </c>
      <c r="K63" s="438" t="s">
        <v>525</v>
      </c>
    </row>
    <row r="64" spans="1:11" ht="48">
      <c r="A64" s="447">
        <v>7</v>
      </c>
      <c r="B64" s="440" t="s">
        <v>526</v>
      </c>
      <c r="C64" s="479">
        <v>10</v>
      </c>
      <c r="D64" s="434"/>
      <c r="E64" s="434">
        <v>10</v>
      </c>
      <c r="F64" s="433" t="s">
        <v>78</v>
      </c>
      <c r="G64" s="456" t="s">
        <v>56</v>
      </c>
      <c r="H64" s="433">
        <v>10</v>
      </c>
      <c r="I64" s="483"/>
      <c r="J64" s="453" t="s">
        <v>304</v>
      </c>
      <c r="K64" s="453" t="s">
        <v>527</v>
      </c>
    </row>
    <row r="65" spans="1:11" ht="48">
      <c r="A65" s="447">
        <v>8</v>
      </c>
      <c r="B65" s="440" t="s">
        <v>528</v>
      </c>
      <c r="C65" s="452">
        <v>92.4</v>
      </c>
      <c r="D65" s="434"/>
      <c r="E65" s="434">
        <v>92.4</v>
      </c>
      <c r="F65" s="433" t="s">
        <v>78</v>
      </c>
      <c r="G65" s="450" t="s">
        <v>56</v>
      </c>
      <c r="H65" s="433">
        <v>92.4</v>
      </c>
      <c r="I65" s="483"/>
      <c r="J65" s="440" t="s">
        <v>304</v>
      </c>
      <c r="K65" s="438" t="s">
        <v>529</v>
      </c>
    </row>
    <row r="66" spans="1:11" ht="48">
      <c r="A66" s="447">
        <v>9</v>
      </c>
      <c r="B66" s="440" t="s">
        <v>530</v>
      </c>
      <c r="C66" s="452">
        <v>29.8</v>
      </c>
      <c r="D66" s="434"/>
      <c r="E66" s="434">
        <v>29.8</v>
      </c>
      <c r="F66" s="433" t="s">
        <v>78</v>
      </c>
      <c r="G66" s="450" t="s">
        <v>56</v>
      </c>
      <c r="H66" s="433">
        <v>29.8</v>
      </c>
      <c r="I66" s="483"/>
      <c r="J66" s="442" t="s">
        <v>300</v>
      </c>
      <c r="K66" s="438" t="s">
        <v>531</v>
      </c>
    </row>
    <row r="67" spans="1:11" ht="14.25">
      <c r="A67" s="447">
        <v>10</v>
      </c>
      <c r="B67" s="440" t="s">
        <v>532</v>
      </c>
      <c r="C67" s="479">
        <v>0.03</v>
      </c>
      <c r="D67" s="434"/>
      <c r="E67" s="434">
        <v>0.03</v>
      </c>
      <c r="F67" s="433" t="s">
        <v>78</v>
      </c>
      <c r="G67" s="456" t="s">
        <v>148</v>
      </c>
      <c r="H67" s="433">
        <v>0.03</v>
      </c>
      <c r="I67" s="483"/>
      <c r="J67" s="453" t="s">
        <v>306</v>
      </c>
      <c r="K67" s="438" t="s">
        <v>525</v>
      </c>
    </row>
    <row r="68" spans="1:11" ht="14.25">
      <c r="A68" s="447">
        <v>10</v>
      </c>
      <c r="B68" s="707" t="s">
        <v>533</v>
      </c>
      <c r="C68" s="462">
        <v>0.06</v>
      </c>
      <c r="D68" s="434"/>
      <c r="E68" s="434">
        <v>0.06</v>
      </c>
      <c r="F68" s="433" t="s">
        <v>139</v>
      </c>
      <c r="G68" s="450" t="s">
        <v>56</v>
      </c>
      <c r="H68" s="433">
        <v>0.06</v>
      </c>
      <c r="I68" s="483"/>
      <c r="J68" s="442" t="s">
        <v>300</v>
      </c>
      <c r="K68" s="438" t="s">
        <v>534</v>
      </c>
    </row>
    <row r="69" spans="1:11" ht="14.25">
      <c r="A69" s="447">
        <v>11</v>
      </c>
      <c r="B69" s="707" t="s">
        <v>535</v>
      </c>
      <c r="C69" s="462">
        <v>0.048</v>
      </c>
      <c r="D69" s="434"/>
      <c r="E69" s="434">
        <v>0.048</v>
      </c>
      <c r="F69" s="433" t="s">
        <v>139</v>
      </c>
      <c r="G69" s="450" t="s">
        <v>56</v>
      </c>
      <c r="H69" s="433">
        <v>0.048</v>
      </c>
      <c r="I69" s="483"/>
      <c r="J69" s="442" t="s">
        <v>300</v>
      </c>
      <c r="K69" s="438" t="s">
        <v>534</v>
      </c>
    </row>
    <row r="70" spans="1:11" ht="14.25">
      <c r="A70" s="447">
        <v>12</v>
      </c>
      <c r="B70" s="707" t="s">
        <v>536</v>
      </c>
      <c r="C70" s="462">
        <v>0.28</v>
      </c>
      <c r="D70" s="434"/>
      <c r="E70" s="434">
        <v>0.28</v>
      </c>
      <c r="F70" s="433" t="s">
        <v>139</v>
      </c>
      <c r="G70" s="450" t="s">
        <v>56</v>
      </c>
      <c r="H70" s="433">
        <v>0.28</v>
      </c>
      <c r="I70" s="483"/>
      <c r="J70" s="442" t="s">
        <v>300</v>
      </c>
      <c r="K70" s="438" t="s">
        <v>534</v>
      </c>
    </row>
    <row r="71" spans="1:11" ht="14.25">
      <c r="A71" s="447">
        <v>13</v>
      </c>
      <c r="B71" s="480" t="s">
        <v>537</v>
      </c>
      <c r="C71" s="462">
        <v>0.0948</v>
      </c>
      <c r="D71" s="434"/>
      <c r="E71" s="434">
        <v>0.0948</v>
      </c>
      <c r="F71" s="433" t="s">
        <v>139</v>
      </c>
      <c r="G71" s="450" t="s">
        <v>56</v>
      </c>
      <c r="H71" s="433">
        <v>0.0948</v>
      </c>
      <c r="I71" s="483"/>
      <c r="J71" s="442" t="s">
        <v>302</v>
      </c>
      <c r="K71" s="438" t="s">
        <v>534</v>
      </c>
    </row>
    <row r="72" spans="1:11" ht="14.25">
      <c r="A72" s="447">
        <v>14</v>
      </c>
      <c r="B72" s="480" t="s">
        <v>538</v>
      </c>
      <c r="C72" s="462">
        <v>0.18</v>
      </c>
      <c r="D72" s="434"/>
      <c r="E72" s="434">
        <v>0.18</v>
      </c>
      <c r="F72" s="433" t="s">
        <v>139</v>
      </c>
      <c r="G72" s="450" t="s">
        <v>56</v>
      </c>
      <c r="H72" s="433">
        <v>0.18</v>
      </c>
      <c r="I72" s="483"/>
      <c r="J72" s="442" t="s">
        <v>302</v>
      </c>
      <c r="K72" s="438" t="s">
        <v>534</v>
      </c>
    </row>
    <row r="73" spans="1:11" ht="14.25">
      <c r="A73" s="447">
        <v>15</v>
      </c>
      <c r="B73" s="480" t="s">
        <v>539</v>
      </c>
      <c r="C73" s="462">
        <v>0.026</v>
      </c>
      <c r="D73" s="434"/>
      <c r="E73" s="434">
        <v>0.026</v>
      </c>
      <c r="F73" s="433" t="s">
        <v>139</v>
      </c>
      <c r="G73" s="450" t="s">
        <v>56</v>
      </c>
      <c r="H73" s="433">
        <v>0.026</v>
      </c>
      <c r="I73" s="483"/>
      <c r="J73" s="442" t="s">
        <v>314</v>
      </c>
      <c r="K73" s="438" t="s">
        <v>534</v>
      </c>
    </row>
    <row r="74" spans="1:11" ht="14.25">
      <c r="A74" s="447">
        <v>16</v>
      </c>
      <c r="B74" s="480" t="s">
        <v>540</v>
      </c>
      <c r="C74" s="462">
        <v>0.0138</v>
      </c>
      <c r="D74" s="434"/>
      <c r="E74" s="434">
        <v>0.0138</v>
      </c>
      <c r="F74" s="433" t="s">
        <v>139</v>
      </c>
      <c r="G74" s="450" t="s">
        <v>56</v>
      </c>
      <c r="H74" s="433">
        <v>0.0138</v>
      </c>
      <c r="I74" s="483"/>
      <c r="J74" s="442" t="s">
        <v>314</v>
      </c>
      <c r="K74" s="438" t="s">
        <v>534</v>
      </c>
    </row>
    <row r="75" spans="1:11" ht="14.25">
      <c r="A75" s="447">
        <v>17</v>
      </c>
      <c r="B75" s="480" t="s">
        <v>541</v>
      </c>
      <c r="C75" s="462">
        <v>0.01215</v>
      </c>
      <c r="D75" s="434"/>
      <c r="E75" s="434">
        <v>0.01215</v>
      </c>
      <c r="F75" s="433" t="s">
        <v>139</v>
      </c>
      <c r="G75" s="450" t="s">
        <v>56</v>
      </c>
      <c r="H75" s="433">
        <v>0.01215</v>
      </c>
      <c r="I75" s="483"/>
      <c r="J75" s="442" t="s">
        <v>314</v>
      </c>
      <c r="K75" s="438" t="s">
        <v>534</v>
      </c>
    </row>
    <row r="76" spans="1:11" ht="14.25">
      <c r="A76" s="447">
        <v>18</v>
      </c>
      <c r="B76" s="480" t="s">
        <v>542</v>
      </c>
      <c r="C76" s="462">
        <v>0.0276</v>
      </c>
      <c r="D76" s="434"/>
      <c r="E76" s="434">
        <v>0.0276</v>
      </c>
      <c r="F76" s="433" t="s">
        <v>139</v>
      </c>
      <c r="G76" s="450" t="s">
        <v>56</v>
      </c>
      <c r="H76" s="433">
        <v>0.0276</v>
      </c>
      <c r="I76" s="483"/>
      <c r="J76" s="442" t="s">
        <v>314</v>
      </c>
      <c r="K76" s="438" t="s">
        <v>534</v>
      </c>
    </row>
    <row r="77" spans="1:11" ht="14.25">
      <c r="A77" s="447">
        <v>20</v>
      </c>
      <c r="B77" s="480" t="s">
        <v>543</v>
      </c>
      <c r="C77" s="462">
        <v>0.12</v>
      </c>
      <c r="D77" s="434"/>
      <c r="E77" s="434">
        <v>0.12</v>
      </c>
      <c r="F77" s="433" t="s">
        <v>139</v>
      </c>
      <c r="G77" s="450" t="s">
        <v>56</v>
      </c>
      <c r="H77" s="433">
        <v>0.12</v>
      </c>
      <c r="I77" s="483"/>
      <c r="J77" s="442" t="s">
        <v>316</v>
      </c>
      <c r="K77" s="438" t="s">
        <v>534</v>
      </c>
    </row>
    <row r="78" spans="1:11" ht="14.25">
      <c r="A78" s="447">
        <v>21</v>
      </c>
      <c r="B78" s="480" t="s">
        <v>544</v>
      </c>
      <c r="C78" s="462">
        <v>0.711</v>
      </c>
      <c r="D78" s="434"/>
      <c r="E78" s="434">
        <v>0.711</v>
      </c>
      <c r="F78" s="433" t="s">
        <v>139</v>
      </c>
      <c r="G78" s="450" t="s">
        <v>56</v>
      </c>
      <c r="H78" s="433">
        <v>0.711</v>
      </c>
      <c r="I78" s="483"/>
      <c r="J78" s="442" t="s">
        <v>306</v>
      </c>
      <c r="K78" s="438" t="s">
        <v>534</v>
      </c>
    </row>
    <row r="79" spans="1:11" ht="14.25">
      <c r="A79" s="447">
        <v>22</v>
      </c>
      <c r="B79" s="480" t="s">
        <v>545</v>
      </c>
      <c r="C79" s="462">
        <v>0.0195</v>
      </c>
      <c r="D79" s="434"/>
      <c r="E79" s="434">
        <v>0.0195</v>
      </c>
      <c r="F79" s="433" t="s">
        <v>139</v>
      </c>
      <c r="G79" s="450" t="s">
        <v>56</v>
      </c>
      <c r="H79" s="433">
        <v>0.0195</v>
      </c>
      <c r="I79" s="483"/>
      <c r="J79" s="442" t="s">
        <v>314</v>
      </c>
      <c r="K79" s="438" t="s">
        <v>534</v>
      </c>
    </row>
    <row r="80" spans="1:11" ht="14.25">
      <c r="A80" s="447">
        <v>23</v>
      </c>
      <c r="B80" s="480" t="s">
        <v>546</v>
      </c>
      <c r="C80" s="462">
        <v>0.078</v>
      </c>
      <c r="D80" s="434"/>
      <c r="E80" s="434">
        <v>0.078</v>
      </c>
      <c r="F80" s="433" t="s">
        <v>139</v>
      </c>
      <c r="G80" s="450" t="s">
        <v>56</v>
      </c>
      <c r="H80" s="433">
        <v>0.078</v>
      </c>
      <c r="I80" s="483"/>
      <c r="J80" s="442" t="s">
        <v>314</v>
      </c>
      <c r="K80" s="438" t="s">
        <v>534</v>
      </c>
    </row>
    <row r="81" spans="1:11" ht="14.25">
      <c r="A81" s="447">
        <v>24</v>
      </c>
      <c r="B81" s="480" t="s">
        <v>547</v>
      </c>
      <c r="C81" s="462">
        <v>0.1</v>
      </c>
      <c r="D81" s="434"/>
      <c r="E81" s="434">
        <v>0.1</v>
      </c>
      <c r="F81" s="433" t="s">
        <v>139</v>
      </c>
      <c r="G81" s="450" t="s">
        <v>56</v>
      </c>
      <c r="H81" s="433">
        <v>0.1</v>
      </c>
      <c r="I81" s="483"/>
      <c r="J81" s="442" t="s">
        <v>314</v>
      </c>
      <c r="K81" s="438" t="s">
        <v>534</v>
      </c>
    </row>
    <row r="82" spans="1:11" ht="14.25">
      <c r="A82" s="706">
        <v>25</v>
      </c>
      <c r="B82" s="707" t="s">
        <v>533</v>
      </c>
      <c r="C82" s="708">
        <v>0.1</v>
      </c>
      <c r="D82" s="709"/>
      <c r="E82" s="709">
        <v>0.1</v>
      </c>
      <c r="F82" s="710" t="s">
        <v>139</v>
      </c>
      <c r="G82" s="718" t="s">
        <v>56</v>
      </c>
      <c r="H82" s="710">
        <v>0.1</v>
      </c>
      <c r="I82" s="719"/>
      <c r="J82" s="712" t="s">
        <v>300</v>
      </c>
      <c r="K82" s="438" t="s">
        <v>534</v>
      </c>
    </row>
    <row r="83" spans="1:11" ht="14.25">
      <c r="A83" s="706">
        <v>26</v>
      </c>
      <c r="B83" s="707" t="s">
        <v>536</v>
      </c>
      <c r="C83" s="708">
        <v>0.1</v>
      </c>
      <c r="D83" s="709"/>
      <c r="E83" s="709">
        <v>0.1</v>
      </c>
      <c r="F83" s="710" t="s">
        <v>139</v>
      </c>
      <c r="G83" s="718" t="s">
        <v>56</v>
      </c>
      <c r="H83" s="710">
        <v>0.1</v>
      </c>
      <c r="I83" s="719"/>
      <c r="J83" s="712" t="s">
        <v>300</v>
      </c>
      <c r="K83" s="438" t="s">
        <v>534</v>
      </c>
    </row>
    <row r="84" spans="1:11" ht="14.25">
      <c r="A84" s="706">
        <v>27</v>
      </c>
      <c r="B84" s="707" t="s">
        <v>548</v>
      </c>
      <c r="C84" s="708">
        <v>0.2</v>
      </c>
      <c r="D84" s="709"/>
      <c r="E84" s="709">
        <v>0.2</v>
      </c>
      <c r="F84" s="710" t="s">
        <v>139</v>
      </c>
      <c r="G84" s="718" t="s">
        <v>56</v>
      </c>
      <c r="H84" s="710">
        <v>0.2</v>
      </c>
      <c r="I84" s="719"/>
      <c r="J84" s="712" t="s">
        <v>300</v>
      </c>
      <c r="K84" s="438" t="s">
        <v>534</v>
      </c>
    </row>
    <row r="85" spans="1:11" ht="14.25">
      <c r="A85" s="706">
        <v>28</v>
      </c>
      <c r="B85" s="707" t="s">
        <v>549</v>
      </c>
      <c r="C85" s="708">
        <v>0.26</v>
      </c>
      <c r="D85" s="709"/>
      <c r="E85" s="709">
        <v>0.26</v>
      </c>
      <c r="F85" s="710" t="s">
        <v>139</v>
      </c>
      <c r="G85" s="718" t="s">
        <v>56</v>
      </c>
      <c r="H85" s="710">
        <v>0.26</v>
      </c>
      <c r="I85" s="719"/>
      <c r="J85" s="712" t="s">
        <v>300</v>
      </c>
      <c r="K85" s="438" t="s">
        <v>534</v>
      </c>
    </row>
    <row r="86" spans="1:11" ht="14.25">
      <c r="A86" s="706">
        <v>29</v>
      </c>
      <c r="B86" s="707" t="s">
        <v>550</v>
      </c>
      <c r="C86" s="708">
        <v>0.3</v>
      </c>
      <c r="D86" s="709"/>
      <c r="E86" s="709">
        <v>0.3</v>
      </c>
      <c r="F86" s="710" t="s">
        <v>139</v>
      </c>
      <c r="G86" s="718" t="s">
        <v>56</v>
      </c>
      <c r="H86" s="710">
        <v>0.3</v>
      </c>
      <c r="I86" s="719"/>
      <c r="J86" s="712" t="s">
        <v>300</v>
      </c>
      <c r="K86" s="438" t="s">
        <v>534</v>
      </c>
    </row>
    <row r="87" spans="1:11" ht="14.25">
      <c r="A87" s="706">
        <v>30</v>
      </c>
      <c r="B87" s="707" t="s">
        <v>551</v>
      </c>
      <c r="C87" s="708">
        <v>0.28</v>
      </c>
      <c r="D87" s="709"/>
      <c r="E87" s="709">
        <v>0.28</v>
      </c>
      <c r="F87" s="710" t="s">
        <v>139</v>
      </c>
      <c r="G87" s="718" t="s">
        <v>56</v>
      </c>
      <c r="H87" s="710">
        <v>0.28</v>
      </c>
      <c r="I87" s="719"/>
      <c r="J87" s="712" t="s">
        <v>300</v>
      </c>
      <c r="K87" s="438" t="s">
        <v>534</v>
      </c>
    </row>
    <row r="88" spans="1:11" ht="14.25">
      <c r="A88" s="706">
        <v>31</v>
      </c>
      <c r="B88" s="707" t="s">
        <v>552</v>
      </c>
      <c r="C88" s="708">
        <v>0.28</v>
      </c>
      <c r="D88" s="709"/>
      <c r="E88" s="709">
        <v>0.28</v>
      </c>
      <c r="F88" s="710" t="s">
        <v>139</v>
      </c>
      <c r="G88" s="718" t="s">
        <v>56</v>
      </c>
      <c r="H88" s="710">
        <v>0.28</v>
      </c>
      <c r="I88" s="719"/>
      <c r="J88" s="712" t="s">
        <v>300</v>
      </c>
      <c r="K88" s="438" t="s">
        <v>534</v>
      </c>
    </row>
    <row r="89" spans="1:11" ht="14.25">
      <c r="A89" s="706">
        <v>32</v>
      </c>
      <c r="B89" s="707" t="s">
        <v>553</v>
      </c>
      <c r="C89" s="708">
        <v>0.1</v>
      </c>
      <c r="D89" s="709"/>
      <c r="E89" s="709">
        <v>0.1</v>
      </c>
      <c r="F89" s="710" t="s">
        <v>139</v>
      </c>
      <c r="G89" s="718" t="s">
        <v>56</v>
      </c>
      <c r="H89" s="710">
        <v>0.1</v>
      </c>
      <c r="I89" s="719"/>
      <c r="J89" s="712" t="s">
        <v>300</v>
      </c>
      <c r="K89" s="438" t="s">
        <v>534</v>
      </c>
    </row>
    <row r="90" spans="1:11" ht="14.25">
      <c r="A90" s="706">
        <v>33</v>
      </c>
      <c r="B90" s="707" t="s">
        <v>554</v>
      </c>
      <c r="C90" s="708">
        <v>0.3</v>
      </c>
      <c r="D90" s="709"/>
      <c r="E90" s="709">
        <v>0.3</v>
      </c>
      <c r="F90" s="710" t="s">
        <v>139</v>
      </c>
      <c r="G90" s="718" t="s">
        <v>56</v>
      </c>
      <c r="H90" s="710">
        <v>0.3</v>
      </c>
      <c r="I90" s="719"/>
      <c r="J90" s="712" t="s">
        <v>300</v>
      </c>
      <c r="K90" s="438" t="s">
        <v>534</v>
      </c>
    </row>
    <row r="91" spans="1:11" ht="14.25">
      <c r="A91" s="706">
        <v>34</v>
      </c>
      <c r="B91" s="707" t="s">
        <v>555</v>
      </c>
      <c r="C91" s="708">
        <v>0.12</v>
      </c>
      <c r="D91" s="709"/>
      <c r="E91" s="709">
        <v>0.12</v>
      </c>
      <c r="F91" s="710" t="s">
        <v>139</v>
      </c>
      <c r="G91" s="718" t="s">
        <v>56</v>
      </c>
      <c r="H91" s="710">
        <v>0.12</v>
      </c>
      <c r="I91" s="719"/>
      <c r="J91" s="712" t="s">
        <v>306</v>
      </c>
      <c r="K91" s="438" t="s">
        <v>534</v>
      </c>
    </row>
    <row r="92" spans="1:11" ht="14.25">
      <c r="A92" s="706">
        <v>35</v>
      </c>
      <c r="B92" s="707" t="s">
        <v>556</v>
      </c>
      <c r="C92" s="708">
        <v>0.13</v>
      </c>
      <c r="D92" s="709"/>
      <c r="E92" s="709">
        <v>0.13</v>
      </c>
      <c r="F92" s="710" t="s">
        <v>139</v>
      </c>
      <c r="G92" s="718" t="s">
        <v>56</v>
      </c>
      <c r="H92" s="710">
        <v>0.13</v>
      </c>
      <c r="I92" s="719"/>
      <c r="J92" s="712" t="s">
        <v>316</v>
      </c>
      <c r="K92" s="438" t="s">
        <v>534</v>
      </c>
    </row>
    <row r="93" spans="1:11" ht="14.25">
      <c r="A93" s="447"/>
      <c r="B93" s="480"/>
      <c r="C93" s="462"/>
      <c r="D93" s="434"/>
      <c r="E93" s="434"/>
      <c r="F93" s="433"/>
      <c r="G93" s="450"/>
      <c r="H93" s="433"/>
      <c r="I93" s="483"/>
      <c r="J93" s="442"/>
      <c r="K93" s="453"/>
    </row>
    <row r="94" spans="1:11" ht="24">
      <c r="A94" s="446" t="s">
        <v>81</v>
      </c>
      <c r="B94" s="436" t="s">
        <v>557</v>
      </c>
      <c r="C94" s="443"/>
      <c r="D94" s="443"/>
      <c r="E94" s="443"/>
      <c r="F94" s="443"/>
      <c r="G94" s="443"/>
      <c r="H94" s="443"/>
      <c r="I94" s="443"/>
      <c r="J94" s="436"/>
      <c r="K94" s="446"/>
    </row>
    <row r="95" spans="1:11" ht="24">
      <c r="A95" s="720">
        <v>1</v>
      </c>
      <c r="B95" s="442" t="s">
        <v>558</v>
      </c>
      <c r="C95" s="490">
        <v>48.77</v>
      </c>
      <c r="D95" s="434">
        <v>18.73</v>
      </c>
      <c r="E95" s="434">
        <v>30.040000000000003</v>
      </c>
      <c r="F95" s="433" t="s">
        <v>139</v>
      </c>
      <c r="G95" s="450" t="s">
        <v>559</v>
      </c>
      <c r="H95" s="433">
        <v>30.040000000000003</v>
      </c>
      <c r="I95" s="483"/>
      <c r="J95" s="442" t="s">
        <v>304</v>
      </c>
      <c r="K95" s="453"/>
    </row>
    <row r="96" spans="1:11" ht="14.25">
      <c r="A96" s="720">
        <v>2</v>
      </c>
      <c r="B96" s="442" t="s">
        <v>560</v>
      </c>
      <c r="C96" s="452">
        <v>0.15</v>
      </c>
      <c r="D96" s="434"/>
      <c r="E96" s="434">
        <v>0.15</v>
      </c>
      <c r="F96" s="433" t="s">
        <v>142</v>
      </c>
      <c r="G96" s="450" t="s">
        <v>56</v>
      </c>
      <c r="H96" s="433">
        <v>0.15</v>
      </c>
      <c r="I96" s="483"/>
      <c r="J96" s="442" t="s">
        <v>304</v>
      </c>
      <c r="K96" s="453"/>
    </row>
    <row r="97" spans="1:11" ht="14.25">
      <c r="A97" s="720">
        <v>3</v>
      </c>
      <c r="B97" s="442" t="s">
        <v>561</v>
      </c>
      <c r="C97" s="452">
        <v>0.15</v>
      </c>
      <c r="D97" s="434"/>
      <c r="E97" s="434">
        <v>0.15</v>
      </c>
      <c r="F97" s="433" t="s">
        <v>142</v>
      </c>
      <c r="G97" s="450" t="s">
        <v>56</v>
      </c>
      <c r="H97" s="433">
        <v>0.15</v>
      </c>
      <c r="I97" s="483"/>
      <c r="J97" s="442" t="s">
        <v>304</v>
      </c>
      <c r="K97" s="453"/>
    </row>
    <row r="98" spans="1:11" ht="14.25">
      <c r="A98" s="720">
        <v>4</v>
      </c>
      <c r="B98" s="442" t="s">
        <v>562</v>
      </c>
      <c r="C98" s="452">
        <v>0.2802</v>
      </c>
      <c r="D98" s="434"/>
      <c r="E98" s="434">
        <v>0.2802</v>
      </c>
      <c r="F98" s="433" t="s">
        <v>144</v>
      </c>
      <c r="G98" s="450" t="s">
        <v>56</v>
      </c>
      <c r="H98" s="433">
        <v>0.2802</v>
      </c>
      <c r="I98" s="483"/>
      <c r="J98" s="442" t="s">
        <v>304</v>
      </c>
      <c r="K98" s="453"/>
    </row>
    <row r="99" spans="1:11" ht="14.25">
      <c r="A99" s="720">
        <v>5</v>
      </c>
      <c r="B99" s="463" t="s">
        <v>563</v>
      </c>
      <c r="C99" s="452">
        <v>5.05</v>
      </c>
      <c r="D99" s="434"/>
      <c r="E99" s="434">
        <v>5.05</v>
      </c>
      <c r="F99" s="433" t="s">
        <v>145</v>
      </c>
      <c r="G99" s="450" t="s">
        <v>56</v>
      </c>
      <c r="H99" s="433">
        <v>5.05</v>
      </c>
      <c r="I99" s="483"/>
      <c r="J99" s="442" t="s">
        <v>304</v>
      </c>
      <c r="K99" s="453"/>
    </row>
    <row r="100" spans="1:11" ht="14.25">
      <c r="A100" s="720">
        <v>6</v>
      </c>
      <c r="B100" s="463" t="s">
        <v>393</v>
      </c>
      <c r="C100" s="452">
        <v>27.23</v>
      </c>
      <c r="D100" s="434">
        <v>14.47</v>
      </c>
      <c r="E100" s="434">
        <v>12.76</v>
      </c>
      <c r="F100" s="433" t="s">
        <v>78</v>
      </c>
      <c r="G100" s="450" t="s">
        <v>56</v>
      </c>
      <c r="H100" s="433">
        <v>12.76</v>
      </c>
      <c r="I100" s="483"/>
      <c r="J100" s="442" t="s">
        <v>304</v>
      </c>
      <c r="K100" s="453" t="s">
        <v>564</v>
      </c>
    </row>
    <row r="101" spans="1:11" ht="14.25">
      <c r="A101" s="720">
        <v>7</v>
      </c>
      <c r="B101" s="463" t="s">
        <v>565</v>
      </c>
      <c r="C101" s="452">
        <v>11.08</v>
      </c>
      <c r="D101" s="434"/>
      <c r="E101" s="434">
        <v>11.08</v>
      </c>
      <c r="F101" s="433" t="s">
        <v>83</v>
      </c>
      <c r="G101" s="450" t="s">
        <v>56</v>
      </c>
      <c r="H101" s="433">
        <v>11.08</v>
      </c>
      <c r="I101" s="483"/>
      <c r="J101" s="442" t="s">
        <v>304</v>
      </c>
      <c r="K101" s="453"/>
    </row>
    <row r="102" spans="1:11" ht="14.25">
      <c r="A102" s="720">
        <v>8</v>
      </c>
      <c r="B102" s="463" t="s">
        <v>566</v>
      </c>
      <c r="C102" s="452">
        <v>0.2</v>
      </c>
      <c r="D102" s="434"/>
      <c r="E102" s="434">
        <v>0.2</v>
      </c>
      <c r="F102" s="433" t="s">
        <v>86</v>
      </c>
      <c r="G102" s="450" t="s">
        <v>56</v>
      </c>
      <c r="H102" s="433">
        <v>0.2</v>
      </c>
      <c r="I102" s="483"/>
      <c r="J102" s="442" t="s">
        <v>304</v>
      </c>
      <c r="K102" s="453"/>
    </row>
    <row r="103" spans="1:11" ht="14.25">
      <c r="A103" s="720">
        <v>9</v>
      </c>
      <c r="B103" s="463" t="s">
        <v>567</v>
      </c>
      <c r="C103" s="452">
        <v>13.5</v>
      </c>
      <c r="D103" s="434"/>
      <c r="E103" s="434">
        <v>13.5</v>
      </c>
      <c r="F103" s="433" t="s">
        <v>154</v>
      </c>
      <c r="G103" s="450" t="s">
        <v>56</v>
      </c>
      <c r="H103" s="433">
        <v>13.5</v>
      </c>
      <c r="I103" s="483"/>
      <c r="J103" s="442" t="s">
        <v>304</v>
      </c>
      <c r="K103" s="453"/>
    </row>
    <row r="104" spans="1:11" ht="14.25">
      <c r="A104" s="720">
        <v>10</v>
      </c>
      <c r="B104" s="463" t="s">
        <v>568</v>
      </c>
      <c r="C104" s="452">
        <v>10.4</v>
      </c>
      <c r="D104" s="434"/>
      <c r="E104" s="434">
        <v>10.4</v>
      </c>
      <c r="F104" s="433" t="s">
        <v>107</v>
      </c>
      <c r="G104" s="450" t="s">
        <v>56</v>
      </c>
      <c r="H104" s="433">
        <v>10.4</v>
      </c>
      <c r="I104" s="483"/>
      <c r="J104" s="442" t="s">
        <v>304</v>
      </c>
      <c r="K104" s="453"/>
    </row>
    <row r="105" spans="1:11" ht="24">
      <c r="A105" s="446" t="s">
        <v>84</v>
      </c>
      <c r="B105" s="436" t="s">
        <v>569</v>
      </c>
      <c r="C105" s="443"/>
      <c r="D105" s="443"/>
      <c r="E105" s="443"/>
      <c r="F105" s="443"/>
      <c r="G105" s="443"/>
      <c r="H105" s="443"/>
      <c r="I105" s="484"/>
      <c r="J105" s="436"/>
      <c r="K105" s="446"/>
    </row>
    <row r="106" spans="1:11" ht="14.25">
      <c r="A106" s="447">
        <v>1</v>
      </c>
      <c r="B106" s="461" t="s">
        <v>382</v>
      </c>
      <c r="C106" s="462">
        <v>0.403</v>
      </c>
      <c r="D106" s="434"/>
      <c r="E106" s="434">
        <v>0.403</v>
      </c>
      <c r="F106" s="433" t="s">
        <v>148</v>
      </c>
      <c r="G106" s="450" t="s">
        <v>145</v>
      </c>
      <c r="H106" s="433">
        <v>0.403</v>
      </c>
      <c r="I106" s="483"/>
      <c r="J106" s="442" t="s">
        <v>310</v>
      </c>
      <c r="K106" s="482"/>
    </row>
    <row r="107" spans="1:11" ht="14.25">
      <c r="A107" s="447">
        <v>2</v>
      </c>
      <c r="B107" s="440" t="s">
        <v>570</v>
      </c>
      <c r="C107" s="452">
        <v>0.1185</v>
      </c>
      <c r="D107" s="434"/>
      <c r="E107" s="434">
        <v>0.1185</v>
      </c>
      <c r="F107" s="433" t="s">
        <v>154</v>
      </c>
      <c r="G107" s="433" t="s">
        <v>56</v>
      </c>
      <c r="H107" s="433">
        <v>0.1185</v>
      </c>
      <c r="I107" s="483"/>
      <c r="J107" s="457" t="s">
        <v>314</v>
      </c>
      <c r="K107" s="482"/>
    </row>
    <row r="108" spans="1:11" ht="14.25">
      <c r="A108" s="447">
        <v>3</v>
      </c>
      <c r="B108" s="440" t="s">
        <v>419</v>
      </c>
      <c r="C108" s="452">
        <v>0.03</v>
      </c>
      <c r="D108" s="434"/>
      <c r="E108" s="434">
        <v>0.03</v>
      </c>
      <c r="F108" s="433" t="s">
        <v>151</v>
      </c>
      <c r="G108" s="433" t="s">
        <v>56</v>
      </c>
      <c r="H108" s="433">
        <v>0.03</v>
      </c>
      <c r="I108" s="483"/>
      <c r="J108" s="457" t="s">
        <v>314</v>
      </c>
      <c r="K108" s="482"/>
    </row>
    <row r="109" spans="1:11" ht="24">
      <c r="A109" s="447">
        <v>4</v>
      </c>
      <c r="B109" s="714" t="s">
        <v>571</v>
      </c>
      <c r="C109" s="715">
        <v>112.28</v>
      </c>
      <c r="D109" s="709"/>
      <c r="E109" s="709">
        <v>112.28</v>
      </c>
      <c r="F109" s="710" t="s">
        <v>141</v>
      </c>
      <c r="G109" s="710" t="s">
        <v>572</v>
      </c>
      <c r="H109" s="710">
        <v>112.28</v>
      </c>
      <c r="I109" s="719"/>
      <c r="J109" s="716" t="s">
        <v>573</v>
      </c>
      <c r="K109" s="717" t="s">
        <v>574</v>
      </c>
    </row>
    <row r="110" spans="1:11" ht="24">
      <c r="A110" s="447">
        <v>5</v>
      </c>
      <c r="B110" s="714" t="s">
        <v>575</v>
      </c>
      <c r="C110" s="715">
        <v>2.86</v>
      </c>
      <c r="D110" s="709"/>
      <c r="E110" s="709">
        <v>2.86</v>
      </c>
      <c r="F110" s="710" t="s">
        <v>141</v>
      </c>
      <c r="G110" s="710" t="s">
        <v>56</v>
      </c>
      <c r="H110" s="710">
        <v>2.86</v>
      </c>
      <c r="I110" s="719"/>
      <c r="J110" s="716" t="s">
        <v>308</v>
      </c>
      <c r="K110" s="717"/>
    </row>
    <row r="111" spans="1:11" ht="14.25">
      <c r="A111" s="447">
        <v>6</v>
      </c>
      <c r="B111" s="714" t="s">
        <v>576</v>
      </c>
      <c r="C111" s="715">
        <v>3.3</v>
      </c>
      <c r="D111" s="709"/>
      <c r="E111" s="709">
        <v>3.3</v>
      </c>
      <c r="F111" s="710" t="s">
        <v>141</v>
      </c>
      <c r="G111" s="710" t="s">
        <v>56</v>
      </c>
      <c r="H111" s="710">
        <v>3.3</v>
      </c>
      <c r="I111" s="719"/>
      <c r="J111" s="716" t="s">
        <v>306</v>
      </c>
      <c r="K111" s="717"/>
    </row>
    <row r="112" spans="1:11" ht="14.25">
      <c r="A112" s="447">
        <v>7</v>
      </c>
      <c r="B112" s="714" t="s">
        <v>577</v>
      </c>
      <c r="C112" s="715">
        <v>2.4</v>
      </c>
      <c r="D112" s="709"/>
      <c r="E112" s="709">
        <v>2.4</v>
      </c>
      <c r="F112" s="710" t="s">
        <v>141</v>
      </c>
      <c r="G112" s="710" t="s">
        <v>56</v>
      </c>
      <c r="H112" s="710">
        <v>2.4</v>
      </c>
      <c r="I112" s="719"/>
      <c r="J112" s="716" t="s">
        <v>302</v>
      </c>
      <c r="K112" s="717"/>
    </row>
    <row r="113" spans="1:11" ht="14.25">
      <c r="A113" s="447">
        <v>8</v>
      </c>
      <c r="B113" s="714" t="s">
        <v>578</v>
      </c>
      <c r="C113" s="715">
        <v>4.7</v>
      </c>
      <c r="D113" s="709"/>
      <c r="E113" s="709">
        <v>4.7</v>
      </c>
      <c r="F113" s="710" t="s">
        <v>141</v>
      </c>
      <c r="G113" s="710" t="s">
        <v>56</v>
      </c>
      <c r="H113" s="710">
        <v>4.7</v>
      </c>
      <c r="I113" s="719"/>
      <c r="J113" s="716" t="s">
        <v>314</v>
      </c>
      <c r="K113" s="717"/>
    </row>
    <row r="114" spans="1:11" ht="14.25">
      <c r="A114" s="447">
        <v>9</v>
      </c>
      <c r="B114" s="714" t="s">
        <v>579</v>
      </c>
      <c r="C114" s="715">
        <v>6</v>
      </c>
      <c r="D114" s="709"/>
      <c r="E114" s="709">
        <v>6</v>
      </c>
      <c r="F114" s="710" t="s">
        <v>141</v>
      </c>
      <c r="G114" s="710" t="s">
        <v>56</v>
      </c>
      <c r="H114" s="710">
        <v>6</v>
      </c>
      <c r="I114" s="719"/>
      <c r="J114" s="716" t="s">
        <v>316</v>
      </c>
      <c r="K114" s="717"/>
    </row>
    <row r="115" spans="1:11" ht="14.25">
      <c r="A115" s="447">
        <v>10</v>
      </c>
      <c r="B115" s="721" t="s">
        <v>580</v>
      </c>
      <c r="C115" s="462">
        <v>0.06</v>
      </c>
      <c r="D115" s="434"/>
      <c r="E115" s="434">
        <v>0.06</v>
      </c>
      <c r="F115" s="433" t="s">
        <v>107</v>
      </c>
      <c r="G115" s="456" t="s">
        <v>56</v>
      </c>
      <c r="H115" s="433">
        <v>0.06</v>
      </c>
      <c r="I115" s="483"/>
      <c r="J115" s="442" t="s">
        <v>318</v>
      </c>
      <c r="K115" s="438" t="s">
        <v>581</v>
      </c>
    </row>
    <row r="116" spans="1:11" ht="14.25">
      <c r="A116" s="447">
        <v>11</v>
      </c>
      <c r="B116" s="721" t="s">
        <v>582</v>
      </c>
      <c r="C116" s="462">
        <v>0.1456</v>
      </c>
      <c r="D116" s="434"/>
      <c r="E116" s="434">
        <v>0.1456</v>
      </c>
      <c r="F116" s="433" t="s">
        <v>107</v>
      </c>
      <c r="G116" s="456" t="s">
        <v>56</v>
      </c>
      <c r="H116" s="433">
        <v>0.1456</v>
      </c>
      <c r="I116" s="483"/>
      <c r="J116" s="442" t="s">
        <v>310</v>
      </c>
      <c r="K116" s="438" t="s">
        <v>583</v>
      </c>
    </row>
    <row r="117" spans="1:11" ht="14.25">
      <c r="A117" s="447">
        <v>12</v>
      </c>
      <c r="B117" s="442" t="s">
        <v>584</v>
      </c>
      <c r="C117" s="462">
        <v>0.1</v>
      </c>
      <c r="D117" s="434"/>
      <c r="E117" s="434">
        <v>0.1</v>
      </c>
      <c r="F117" s="433" t="s">
        <v>107</v>
      </c>
      <c r="G117" s="456" t="s">
        <v>56</v>
      </c>
      <c r="H117" s="433">
        <v>0.1</v>
      </c>
      <c r="I117" s="483"/>
      <c r="J117" s="442" t="s">
        <v>318</v>
      </c>
      <c r="K117" s="438" t="s">
        <v>585</v>
      </c>
    </row>
    <row r="118" spans="1:11" ht="14.25">
      <c r="A118" s="447">
        <v>13</v>
      </c>
      <c r="B118" s="442" t="s">
        <v>586</v>
      </c>
      <c r="C118" s="462">
        <v>0.06</v>
      </c>
      <c r="D118" s="434"/>
      <c r="E118" s="434">
        <v>0.06</v>
      </c>
      <c r="F118" s="433" t="s">
        <v>107</v>
      </c>
      <c r="G118" s="456" t="s">
        <v>56</v>
      </c>
      <c r="H118" s="434">
        <v>0.06</v>
      </c>
      <c r="I118" s="483"/>
      <c r="J118" s="442" t="s">
        <v>318</v>
      </c>
      <c r="K118" s="438" t="s">
        <v>587</v>
      </c>
    </row>
    <row r="119" spans="1:11" ht="14.25">
      <c r="A119" s="447">
        <v>14</v>
      </c>
      <c r="B119" s="722" t="s">
        <v>588</v>
      </c>
      <c r="C119" s="723">
        <v>0.07</v>
      </c>
      <c r="D119" s="724"/>
      <c r="E119" s="724">
        <v>0.07</v>
      </c>
      <c r="F119" s="725" t="s">
        <v>107</v>
      </c>
      <c r="G119" s="726" t="s">
        <v>56</v>
      </c>
      <c r="H119" s="724">
        <v>0.07</v>
      </c>
      <c r="I119" s="727"/>
      <c r="J119" s="722" t="s">
        <v>302</v>
      </c>
      <c r="K119" s="728" t="s">
        <v>589</v>
      </c>
    </row>
    <row r="120" spans="1:11" ht="14.25">
      <c r="A120" s="447">
        <v>15</v>
      </c>
      <c r="B120" s="712" t="s">
        <v>590</v>
      </c>
      <c r="C120" s="708">
        <v>0.1</v>
      </c>
      <c r="D120" s="709"/>
      <c r="E120" s="709">
        <v>0.1</v>
      </c>
      <c r="F120" s="710" t="s">
        <v>107</v>
      </c>
      <c r="G120" s="729" t="s">
        <v>56</v>
      </c>
      <c r="H120" s="710">
        <v>0.1</v>
      </c>
      <c r="I120" s="719"/>
      <c r="J120" s="712" t="s">
        <v>457</v>
      </c>
      <c r="K120" s="717" t="s">
        <v>591</v>
      </c>
    </row>
    <row r="121" spans="1:11" ht="14.25">
      <c r="A121" s="447">
        <v>16</v>
      </c>
      <c r="B121" s="712" t="s">
        <v>592</v>
      </c>
      <c r="C121" s="708">
        <v>0.0611</v>
      </c>
      <c r="D121" s="709"/>
      <c r="E121" s="709">
        <v>0.0611</v>
      </c>
      <c r="F121" s="710" t="s">
        <v>107</v>
      </c>
      <c r="G121" s="729" t="s">
        <v>56</v>
      </c>
      <c r="H121" s="710">
        <v>0.0611</v>
      </c>
      <c r="I121" s="719"/>
      <c r="J121" s="712" t="s">
        <v>453</v>
      </c>
      <c r="K121" s="717" t="s">
        <v>593</v>
      </c>
    </row>
    <row r="122" spans="1:11" ht="14.25">
      <c r="A122" s="447">
        <v>17</v>
      </c>
      <c r="B122" s="712" t="s">
        <v>594</v>
      </c>
      <c r="C122" s="708">
        <v>1.45</v>
      </c>
      <c r="D122" s="709"/>
      <c r="E122" s="709">
        <v>1.45</v>
      </c>
      <c r="F122" s="710" t="s">
        <v>110</v>
      </c>
      <c r="G122" s="729" t="s">
        <v>56</v>
      </c>
      <c r="H122" s="710">
        <v>1.45</v>
      </c>
      <c r="I122" s="719"/>
      <c r="J122" s="712" t="s">
        <v>453</v>
      </c>
      <c r="K122" s="717" t="s">
        <v>595</v>
      </c>
    </row>
    <row r="123" spans="1:11" ht="14.25">
      <c r="A123" s="447">
        <v>18</v>
      </c>
      <c r="B123" s="712" t="s">
        <v>596</v>
      </c>
      <c r="C123" s="708">
        <v>1.57</v>
      </c>
      <c r="D123" s="709"/>
      <c r="E123" s="709">
        <v>1.57</v>
      </c>
      <c r="F123" s="710" t="s">
        <v>110</v>
      </c>
      <c r="G123" s="729" t="s">
        <v>56</v>
      </c>
      <c r="H123" s="710">
        <v>1.57</v>
      </c>
      <c r="I123" s="719"/>
      <c r="J123" s="712" t="s">
        <v>460</v>
      </c>
      <c r="K123" s="717" t="s">
        <v>597</v>
      </c>
    </row>
    <row r="124" spans="1:11" ht="14.25">
      <c r="A124" s="447">
        <v>19</v>
      </c>
      <c r="B124" s="712" t="s">
        <v>598</v>
      </c>
      <c r="C124" s="708">
        <v>3.5382</v>
      </c>
      <c r="D124" s="709"/>
      <c r="E124" s="709">
        <v>3.5382</v>
      </c>
      <c r="F124" s="710" t="s">
        <v>110</v>
      </c>
      <c r="G124" s="729" t="s">
        <v>56</v>
      </c>
      <c r="H124" s="710">
        <v>3.5382</v>
      </c>
      <c r="I124" s="719"/>
      <c r="J124" s="712" t="s">
        <v>460</v>
      </c>
      <c r="K124" s="717" t="s">
        <v>599</v>
      </c>
    </row>
    <row r="125" spans="1:11" ht="24">
      <c r="A125" s="447">
        <v>20</v>
      </c>
      <c r="B125" s="442" t="s">
        <v>600</v>
      </c>
      <c r="C125" s="462">
        <v>1.99</v>
      </c>
      <c r="D125" s="434"/>
      <c r="E125" s="434">
        <v>1.99</v>
      </c>
      <c r="F125" s="433" t="s">
        <v>110</v>
      </c>
      <c r="G125" s="456" t="s">
        <v>56</v>
      </c>
      <c r="H125" s="433">
        <v>1.99</v>
      </c>
      <c r="I125" s="483"/>
      <c r="J125" s="442" t="s">
        <v>306</v>
      </c>
      <c r="K125" s="438" t="s">
        <v>601</v>
      </c>
    </row>
    <row r="126" spans="1:11" ht="24">
      <c r="A126" s="447">
        <v>21</v>
      </c>
      <c r="B126" s="442" t="s">
        <v>600</v>
      </c>
      <c r="C126" s="462">
        <v>1.23</v>
      </c>
      <c r="D126" s="434"/>
      <c r="E126" s="434">
        <v>1.23</v>
      </c>
      <c r="F126" s="433" t="s">
        <v>110</v>
      </c>
      <c r="G126" s="456" t="s">
        <v>56</v>
      </c>
      <c r="H126" s="433">
        <v>1.23</v>
      </c>
      <c r="I126" s="483"/>
      <c r="J126" s="442" t="s">
        <v>310</v>
      </c>
      <c r="K126" s="438" t="s">
        <v>601</v>
      </c>
    </row>
    <row r="127" spans="1:11" ht="24">
      <c r="A127" s="447">
        <v>22</v>
      </c>
      <c r="B127" s="442" t="s">
        <v>600</v>
      </c>
      <c r="C127" s="462">
        <v>0.84</v>
      </c>
      <c r="D127" s="434"/>
      <c r="E127" s="434">
        <v>0.84</v>
      </c>
      <c r="F127" s="433" t="s">
        <v>110</v>
      </c>
      <c r="G127" s="456" t="s">
        <v>56</v>
      </c>
      <c r="H127" s="433">
        <v>0.84</v>
      </c>
      <c r="I127" s="483"/>
      <c r="J127" s="442" t="s">
        <v>300</v>
      </c>
      <c r="K127" s="438" t="s">
        <v>601</v>
      </c>
    </row>
    <row r="128" spans="1:11" ht="24">
      <c r="A128" s="447">
        <v>23</v>
      </c>
      <c r="B128" s="442" t="s">
        <v>600</v>
      </c>
      <c r="C128" s="462">
        <v>3.1</v>
      </c>
      <c r="D128" s="434"/>
      <c r="E128" s="434">
        <v>3.1</v>
      </c>
      <c r="F128" s="433" t="s">
        <v>110</v>
      </c>
      <c r="G128" s="456" t="s">
        <v>56</v>
      </c>
      <c r="H128" s="433">
        <v>3.1</v>
      </c>
      <c r="I128" s="483"/>
      <c r="J128" s="442" t="s">
        <v>302</v>
      </c>
      <c r="K128" s="438" t="s">
        <v>601</v>
      </c>
    </row>
    <row r="129" spans="1:11" ht="24">
      <c r="A129" s="447">
        <v>24</v>
      </c>
      <c r="B129" s="442" t="s">
        <v>600</v>
      </c>
      <c r="C129" s="462">
        <v>11.04</v>
      </c>
      <c r="D129" s="434"/>
      <c r="E129" s="434">
        <v>11.04</v>
      </c>
      <c r="F129" s="433" t="s">
        <v>110</v>
      </c>
      <c r="G129" s="456" t="s">
        <v>56</v>
      </c>
      <c r="H129" s="433">
        <v>11.04</v>
      </c>
      <c r="I129" s="483"/>
      <c r="J129" s="442" t="s">
        <v>308</v>
      </c>
      <c r="K129" s="438" t="s">
        <v>601</v>
      </c>
    </row>
    <row r="130" spans="1:11" ht="24">
      <c r="A130" s="447">
        <v>25</v>
      </c>
      <c r="B130" s="442" t="s">
        <v>600</v>
      </c>
      <c r="C130" s="462">
        <v>2.65</v>
      </c>
      <c r="D130" s="434"/>
      <c r="E130" s="434">
        <v>2.65</v>
      </c>
      <c r="F130" s="433" t="s">
        <v>110</v>
      </c>
      <c r="G130" s="456" t="s">
        <v>56</v>
      </c>
      <c r="H130" s="433">
        <v>2.65</v>
      </c>
      <c r="I130" s="483"/>
      <c r="J130" s="442" t="s">
        <v>312</v>
      </c>
      <c r="K130" s="438" t="s">
        <v>601</v>
      </c>
    </row>
    <row r="131" spans="1:11" ht="24">
      <c r="A131" s="447">
        <v>26</v>
      </c>
      <c r="B131" s="442" t="s">
        <v>600</v>
      </c>
      <c r="C131" s="462">
        <v>1.64</v>
      </c>
      <c r="D131" s="434"/>
      <c r="E131" s="434">
        <v>1.64</v>
      </c>
      <c r="F131" s="433" t="s">
        <v>110</v>
      </c>
      <c r="G131" s="456" t="s">
        <v>56</v>
      </c>
      <c r="H131" s="433">
        <v>1.64</v>
      </c>
      <c r="I131" s="483"/>
      <c r="J131" s="442" t="s">
        <v>314</v>
      </c>
      <c r="K131" s="438" t="s">
        <v>601</v>
      </c>
    </row>
    <row r="132" spans="1:11" ht="24">
      <c r="A132" s="447">
        <v>27</v>
      </c>
      <c r="B132" s="442" t="s">
        <v>600</v>
      </c>
      <c r="C132" s="462">
        <v>0.28</v>
      </c>
      <c r="D132" s="434"/>
      <c r="E132" s="434">
        <v>0.28</v>
      </c>
      <c r="F132" s="433" t="s">
        <v>110</v>
      </c>
      <c r="G132" s="456" t="s">
        <v>56</v>
      </c>
      <c r="H132" s="433">
        <v>0.28</v>
      </c>
      <c r="I132" s="483"/>
      <c r="J132" s="442" t="s">
        <v>602</v>
      </c>
      <c r="K132" s="438" t="s">
        <v>601</v>
      </c>
    </row>
    <row r="133" spans="1:11" ht="24">
      <c r="A133" s="447">
        <v>28</v>
      </c>
      <c r="B133" s="442" t="s">
        <v>600</v>
      </c>
      <c r="C133" s="462">
        <v>0.58</v>
      </c>
      <c r="D133" s="434"/>
      <c r="E133" s="434">
        <v>0.58</v>
      </c>
      <c r="F133" s="433" t="s">
        <v>110</v>
      </c>
      <c r="G133" s="456" t="s">
        <v>56</v>
      </c>
      <c r="H133" s="433">
        <v>0.58</v>
      </c>
      <c r="I133" s="483"/>
      <c r="J133" s="442" t="s">
        <v>316</v>
      </c>
      <c r="K133" s="438" t="s">
        <v>601</v>
      </c>
    </row>
    <row r="134" spans="1:11" ht="14.25">
      <c r="A134" s="447">
        <v>29</v>
      </c>
      <c r="B134" s="442" t="s">
        <v>603</v>
      </c>
      <c r="C134" s="462">
        <v>0.31109000000000003</v>
      </c>
      <c r="D134" s="434"/>
      <c r="E134" s="434">
        <v>0.31109000000000003</v>
      </c>
      <c r="F134" s="433" t="s">
        <v>110</v>
      </c>
      <c r="G134" s="456" t="s">
        <v>56</v>
      </c>
      <c r="H134" s="433">
        <v>0.31109000000000003</v>
      </c>
      <c r="I134" s="483"/>
      <c r="J134" s="442" t="s">
        <v>302</v>
      </c>
      <c r="K134" s="438" t="s">
        <v>591</v>
      </c>
    </row>
    <row r="135" spans="1:11" ht="14.25">
      <c r="A135" s="447">
        <v>30</v>
      </c>
      <c r="B135" s="442" t="s">
        <v>604</v>
      </c>
      <c r="C135" s="462">
        <v>0.10103999999999999</v>
      </c>
      <c r="D135" s="434"/>
      <c r="E135" s="434">
        <v>0.10103999999999999</v>
      </c>
      <c r="F135" s="433" t="s">
        <v>110</v>
      </c>
      <c r="G135" s="456" t="s">
        <v>56</v>
      </c>
      <c r="H135" s="433">
        <v>0.10103999999999999</v>
      </c>
      <c r="I135" s="483"/>
      <c r="J135" s="442" t="s">
        <v>302</v>
      </c>
      <c r="K135" s="438" t="s">
        <v>591</v>
      </c>
    </row>
    <row r="136" spans="1:11" ht="14.25">
      <c r="A136" s="447">
        <v>31</v>
      </c>
      <c r="B136" s="442" t="s">
        <v>605</v>
      </c>
      <c r="C136" s="462">
        <v>0.05</v>
      </c>
      <c r="D136" s="434"/>
      <c r="E136" s="434">
        <v>0.05</v>
      </c>
      <c r="F136" s="433" t="s">
        <v>110</v>
      </c>
      <c r="G136" s="456" t="s">
        <v>56</v>
      </c>
      <c r="H136" s="433">
        <v>0.05</v>
      </c>
      <c r="I136" s="483"/>
      <c r="J136" s="442" t="s">
        <v>306</v>
      </c>
      <c r="K136" s="438" t="s">
        <v>591</v>
      </c>
    </row>
    <row r="137" spans="1:11" ht="14.25">
      <c r="A137" s="447">
        <v>32</v>
      </c>
      <c r="B137" s="442" t="s">
        <v>606</v>
      </c>
      <c r="C137" s="462">
        <v>0.4855</v>
      </c>
      <c r="D137" s="434"/>
      <c r="E137" s="434">
        <v>0.4855</v>
      </c>
      <c r="F137" s="433" t="s">
        <v>110</v>
      </c>
      <c r="G137" s="456" t="s">
        <v>56</v>
      </c>
      <c r="H137" s="433">
        <v>0.4855</v>
      </c>
      <c r="I137" s="483"/>
      <c r="J137" s="442" t="s">
        <v>310</v>
      </c>
      <c r="K137" s="438" t="s">
        <v>591</v>
      </c>
    </row>
    <row r="138" spans="1:11" ht="14.25">
      <c r="A138" s="447">
        <v>33</v>
      </c>
      <c r="B138" s="442" t="s">
        <v>607</v>
      </c>
      <c r="C138" s="462">
        <v>0.02</v>
      </c>
      <c r="D138" s="434"/>
      <c r="E138" s="434">
        <v>0.02</v>
      </c>
      <c r="F138" s="433" t="s">
        <v>110</v>
      </c>
      <c r="G138" s="456" t="s">
        <v>56</v>
      </c>
      <c r="H138" s="433">
        <v>0.02</v>
      </c>
      <c r="I138" s="483"/>
      <c r="J138" s="442" t="s">
        <v>310</v>
      </c>
      <c r="K138" s="438" t="s">
        <v>591</v>
      </c>
    </row>
    <row r="139" spans="1:11" ht="14.25">
      <c r="A139" s="447">
        <v>34</v>
      </c>
      <c r="B139" s="442" t="s">
        <v>607</v>
      </c>
      <c r="C139" s="462">
        <v>0.03</v>
      </c>
      <c r="D139" s="434"/>
      <c r="E139" s="434">
        <v>0.03</v>
      </c>
      <c r="F139" s="433" t="s">
        <v>110</v>
      </c>
      <c r="G139" s="456" t="s">
        <v>56</v>
      </c>
      <c r="H139" s="433">
        <v>0.03</v>
      </c>
      <c r="I139" s="483"/>
      <c r="J139" s="442" t="s">
        <v>310</v>
      </c>
      <c r="K139" s="438" t="s">
        <v>591</v>
      </c>
    </row>
    <row r="140" spans="1:11" ht="14.25">
      <c r="A140" s="447">
        <v>35</v>
      </c>
      <c r="B140" s="442" t="s">
        <v>608</v>
      </c>
      <c r="C140" s="462">
        <v>0.12</v>
      </c>
      <c r="D140" s="434"/>
      <c r="E140" s="434">
        <v>0.12</v>
      </c>
      <c r="F140" s="433" t="s">
        <v>110</v>
      </c>
      <c r="G140" s="456" t="s">
        <v>56</v>
      </c>
      <c r="H140" s="433">
        <v>0.12</v>
      </c>
      <c r="I140" s="483"/>
      <c r="J140" s="442" t="s">
        <v>312</v>
      </c>
      <c r="K140" s="438" t="s">
        <v>591</v>
      </c>
    </row>
    <row r="141" spans="1:11" ht="14.25">
      <c r="A141" s="447">
        <v>36</v>
      </c>
      <c r="B141" s="442" t="s">
        <v>609</v>
      </c>
      <c r="C141" s="462">
        <v>0.85</v>
      </c>
      <c r="D141" s="434"/>
      <c r="E141" s="434">
        <v>0.85</v>
      </c>
      <c r="F141" s="433" t="s">
        <v>110</v>
      </c>
      <c r="G141" s="456" t="s">
        <v>56</v>
      </c>
      <c r="H141" s="433">
        <v>0.85</v>
      </c>
      <c r="I141" s="483"/>
      <c r="J141" s="442" t="s">
        <v>312</v>
      </c>
      <c r="K141" s="438" t="s">
        <v>591</v>
      </c>
    </row>
    <row r="142" spans="1:11" ht="14.25">
      <c r="A142" s="447">
        <v>37</v>
      </c>
      <c r="B142" s="442" t="s">
        <v>610</v>
      </c>
      <c r="C142" s="462">
        <v>0.05</v>
      </c>
      <c r="D142" s="434"/>
      <c r="E142" s="434">
        <v>0.05</v>
      </c>
      <c r="F142" s="433" t="s">
        <v>110</v>
      </c>
      <c r="G142" s="456" t="s">
        <v>56</v>
      </c>
      <c r="H142" s="433">
        <v>0.05</v>
      </c>
      <c r="I142" s="483"/>
      <c r="J142" s="442" t="s">
        <v>314</v>
      </c>
      <c r="K142" s="438" t="s">
        <v>591</v>
      </c>
    </row>
    <row r="143" spans="1:11" ht="14.25">
      <c r="A143" s="447">
        <v>38</v>
      </c>
      <c r="B143" s="442" t="s">
        <v>611</v>
      </c>
      <c r="C143" s="462">
        <v>0.18</v>
      </c>
      <c r="D143" s="434"/>
      <c r="E143" s="434">
        <v>0.18</v>
      </c>
      <c r="F143" s="433" t="s">
        <v>110</v>
      </c>
      <c r="G143" s="456" t="s">
        <v>56</v>
      </c>
      <c r="H143" s="433">
        <v>0.18</v>
      </c>
      <c r="I143" s="483"/>
      <c r="J143" s="442" t="s">
        <v>316</v>
      </c>
      <c r="K143" s="438" t="s">
        <v>591</v>
      </c>
    </row>
    <row r="144" spans="1:11" ht="14.25">
      <c r="A144" s="447">
        <v>39</v>
      </c>
      <c r="B144" s="712" t="s">
        <v>612</v>
      </c>
      <c r="C144" s="708">
        <v>1.5778</v>
      </c>
      <c r="D144" s="709"/>
      <c r="E144" s="709">
        <v>1.5778</v>
      </c>
      <c r="F144" s="710" t="s">
        <v>110</v>
      </c>
      <c r="G144" s="729" t="s">
        <v>56</v>
      </c>
      <c r="H144" s="710">
        <v>1.5778</v>
      </c>
      <c r="I144" s="719"/>
      <c r="J144" s="712" t="s">
        <v>460</v>
      </c>
      <c r="K144" s="717" t="s">
        <v>591</v>
      </c>
    </row>
    <row r="145" spans="1:11" ht="14.25">
      <c r="A145" s="447">
        <v>40</v>
      </c>
      <c r="B145" s="712" t="s">
        <v>613</v>
      </c>
      <c r="C145" s="708">
        <v>0.8</v>
      </c>
      <c r="D145" s="709"/>
      <c r="E145" s="709">
        <v>0.8</v>
      </c>
      <c r="F145" s="710" t="s">
        <v>110</v>
      </c>
      <c r="G145" s="729" t="s">
        <v>56</v>
      </c>
      <c r="H145" s="710">
        <v>0.8</v>
      </c>
      <c r="I145" s="719"/>
      <c r="J145" s="712" t="s">
        <v>469</v>
      </c>
      <c r="K145" s="717" t="s">
        <v>591</v>
      </c>
    </row>
    <row r="146" spans="1:11" ht="14.25">
      <c r="A146" s="447">
        <v>41</v>
      </c>
      <c r="B146" s="712" t="s">
        <v>614</v>
      </c>
      <c r="C146" s="708">
        <v>0.1</v>
      </c>
      <c r="D146" s="709"/>
      <c r="E146" s="709">
        <v>0.1</v>
      </c>
      <c r="F146" s="710" t="s">
        <v>110</v>
      </c>
      <c r="G146" s="729" t="s">
        <v>56</v>
      </c>
      <c r="H146" s="710">
        <v>0.1</v>
      </c>
      <c r="I146" s="719"/>
      <c r="J146" s="712" t="s">
        <v>460</v>
      </c>
      <c r="K146" s="717" t="s">
        <v>591</v>
      </c>
    </row>
    <row r="147" spans="1:11" ht="14.25">
      <c r="A147" s="447">
        <v>42</v>
      </c>
      <c r="B147" s="712" t="s">
        <v>613</v>
      </c>
      <c r="C147" s="708">
        <v>1.0211</v>
      </c>
      <c r="D147" s="709"/>
      <c r="E147" s="709">
        <v>1.0211</v>
      </c>
      <c r="F147" s="710" t="s">
        <v>110</v>
      </c>
      <c r="G147" s="729" t="s">
        <v>56</v>
      </c>
      <c r="H147" s="710">
        <v>1.0211</v>
      </c>
      <c r="I147" s="719"/>
      <c r="J147" s="712" t="s">
        <v>469</v>
      </c>
      <c r="K147" s="717" t="s">
        <v>591</v>
      </c>
    </row>
    <row r="148" spans="1:11" ht="14.25">
      <c r="A148" s="447">
        <v>43</v>
      </c>
      <c r="B148" s="712" t="s">
        <v>613</v>
      </c>
      <c r="C148" s="708">
        <v>2.1676</v>
      </c>
      <c r="D148" s="709"/>
      <c r="E148" s="709">
        <v>2.1676</v>
      </c>
      <c r="F148" s="710" t="s">
        <v>110</v>
      </c>
      <c r="G148" s="729" t="s">
        <v>56</v>
      </c>
      <c r="H148" s="710">
        <v>2.1676</v>
      </c>
      <c r="I148" s="719"/>
      <c r="J148" s="712" t="s">
        <v>469</v>
      </c>
      <c r="K148" s="717" t="s">
        <v>591</v>
      </c>
    </row>
    <row r="149" spans="1:11" ht="14.25">
      <c r="A149" s="447">
        <v>44</v>
      </c>
      <c r="B149" s="712" t="s">
        <v>615</v>
      </c>
      <c r="C149" s="708">
        <v>1.3631</v>
      </c>
      <c r="D149" s="709"/>
      <c r="E149" s="709">
        <v>1.3631</v>
      </c>
      <c r="F149" s="710" t="s">
        <v>110</v>
      </c>
      <c r="G149" s="729" t="s">
        <v>56</v>
      </c>
      <c r="H149" s="710">
        <v>1.3631</v>
      </c>
      <c r="I149" s="719"/>
      <c r="J149" s="712" t="s">
        <v>453</v>
      </c>
      <c r="K149" s="717" t="s">
        <v>591</v>
      </c>
    </row>
    <row r="150" spans="1:11" ht="14.25">
      <c r="A150" s="447">
        <v>45</v>
      </c>
      <c r="B150" s="712" t="s">
        <v>616</v>
      </c>
      <c r="C150" s="708">
        <v>3</v>
      </c>
      <c r="D150" s="709"/>
      <c r="E150" s="709">
        <v>3</v>
      </c>
      <c r="F150" s="710" t="s">
        <v>110</v>
      </c>
      <c r="G150" s="729" t="s">
        <v>56</v>
      </c>
      <c r="H150" s="710">
        <v>3</v>
      </c>
      <c r="I150" s="719"/>
      <c r="J150" s="712" t="s">
        <v>453</v>
      </c>
      <c r="K150" s="717" t="s">
        <v>591</v>
      </c>
    </row>
    <row r="151" spans="1:11" ht="14.25">
      <c r="A151" s="447">
        <v>46</v>
      </c>
      <c r="B151" s="712" t="s">
        <v>617</v>
      </c>
      <c r="C151" s="708">
        <v>0.1</v>
      </c>
      <c r="D151" s="709"/>
      <c r="E151" s="709">
        <v>0.1</v>
      </c>
      <c r="F151" s="710" t="s">
        <v>110</v>
      </c>
      <c r="G151" s="729" t="s">
        <v>56</v>
      </c>
      <c r="H151" s="710">
        <v>0.1</v>
      </c>
      <c r="I151" s="719"/>
      <c r="J151" s="712" t="s">
        <v>453</v>
      </c>
      <c r="K151" s="717" t="s">
        <v>591</v>
      </c>
    </row>
    <row r="152" spans="1:11" ht="14.25">
      <c r="A152" s="447">
        <v>47</v>
      </c>
      <c r="B152" s="712" t="s">
        <v>618</v>
      </c>
      <c r="C152" s="708">
        <v>0.2</v>
      </c>
      <c r="D152" s="709"/>
      <c r="E152" s="709">
        <v>0.2</v>
      </c>
      <c r="F152" s="710" t="s">
        <v>110</v>
      </c>
      <c r="G152" s="729" t="s">
        <v>56</v>
      </c>
      <c r="H152" s="710">
        <v>0.2</v>
      </c>
      <c r="I152" s="719"/>
      <c r="J152" s="712" t="s">
        <v>467</v>
      </c>
      <c r="K152" s="717" t="s">
        <v>591</v>
      </c>
    </row>
    <row r="153" spans="1:11" ht="14.25">
      <c r="A153" s="447">
        <v>48</v>
      </c>
      <c r="B153" s="712" t="s">
        <v>619</v>
      </c>
      <c r="C153" s="708">
        <v>1.33</v>
      </c>
      <c r="D153" s="709"/>
      <c r="E153" s="709">
        <v>1.33</v>
      </c>
      <c r="F153" s="710" t="s">
        <v>110</v>
      </c>
      <c r="G153" s="729" t="s">
        <v>56</v>
      </c>
      <c r="H153" s="710">
        <v>1.33</v>
      </c>
      <c r="I153" s="719"/>
      <c r="J153" s="712" t="s">
        <v>469</v>
      </c>
      <c r="K153" s="717" t="s">
        <v>591</v>
      </c>
    </row>
    <row r="154" spans="1:11" ht="14.25">
      <c r="A154" s="447">
        <v>49</v>
      </c>
      <c r="B154" s="712" t="s">
        <v>617</v>
      </c>
      <c r="C154" s="708">
        <v>0.4</v>
      </c>
      <c r="D154" s="709"/>
      <c r="E154" s="709">
        <v>0.4</v>
      </c>
      <c r="F154" s="710" t="s">
        <v>110</v>
      </c>
      <c r="G154" s="729" t="s">
        <v>56</v>
      </c>
      <c r="H154" s="710">
        <v>0.4</v>
      </c>
      <c r="I154" s="719"/>
      <c r="J154" s="712" t="s">
        <v>467</v>
      </c>
      <c r="K154" s="717" t="s">
        <v>591</v>
      </c>
    </row>
    <row r="155" spans="1:11" ht="14.25">
      <c r="A155" s="447">
        <v>50</v>
      </c>
      <c r="B155" s="712" t="s">
        <v>620</v>
      </c>
      <c r="C155" s="708">
        <v>0.2</v>
      </c>
      <c r="D155" s="709"/>
      <c r="E155" s="709">
        <v>0.2</v>
      </c>
      <c r="F155" s="710" t="s">
        <v>110</v>
      </c>
      <c r="G155" s="729" t="s">
        <v>56</v>
      </c>
      <c r="H155" s="710">
        <v>0.2</v>
      </c>
      <c r="I155" s="719"/>
      <c r="J155" s="712" t="s">
        <v>467</v>
      </c>
      <c r="K155" s="717" t="s">
        <v>591</v>
      </c>
    </row>
    <row r="156" spans="1:11" ht="14.25">
      <c r="A156" s="447">
        <v>51</v>
      </c>
      <c r="B156" s="712" t="s">
        <v>618</v>
      </c>
      <c r="C156" s="708">
        <v>0.2</v>
      </c>
      <c r="D156" s="709"/>
      <c r="E156" s="709">
        <v>0.2</v>
      </c>
      <c r="F156" s="710" t="s">
        <v>110</v>
      </c>
      <c r="G156" s="729" t="s">
        <v>56</v>
      </c>
      <c r="H156" s="710">
        <v>0.2</v>
      </c>
      <c r="I156" s="719"/>
      <c r="J156" s="712" t="s">
        <v>467</v>
      </c>
      <c r="K156" s="717" t="s">
        <v>591</v>
      </c>
    </row>
    <row r="157" spans="1:11" ht="14.25">
      <c r="A157" s="447">
        <v>52</v>
      </c>
      <c r="B157" s="712" t="s">
        <v>621</v>
      </c>
      <c r="C157" s="708">
        <v>0.3</v>
      </c>
      <c r="D157" s="709"/>
      <c r="E157" s="709">
        <v>0.3</v>
      </c>
      <c r="F157" s="710" t="s">
        <v>110</v>
      </c>
      <c r="G157" s="729" t="s">
        <v>56</v>
      </c>
      <c r="H157" s="710">
        <v>0.3</v>
      </c>
      <c r="I157" s="719"/>
      <c r="J157" s="712" t="s">
        <v>467</v>
      </c>
      <c r="K157" s="717" t="s">
        <v>591</v>
      </c>
    </row>
    <row r="158" spans="1:11" ht="14.25">
      <c r="A158" s="447">
        <v>53</v>
      </c>
      <c r="B158" s="712" t="s">
        <v>622</v>
      </c>
      <c r="C158" s="708">
        <v>0.3</v>
      </c>
      <c r="D158" s="709"/>
      <c r="E158" s="709">
        <v>0.3</v>
      </c>
      <c r="F158" s="710" t="s">
        <v>110</v>
      </c>
      <c r="G158" s="729" t="s">
        <v>56</v>
      </c>
      <c r="H158" s="710">
        <v>0.3</v>
      </c>
      <c r="I158" s="719"/>
      <c r="J158" s="712" t="s">
        <v>467</v>
      </c>
      <c r="K158" s="717" t="s">
        <v>591</v>
      </c>
    </row>
    <row r="159" spans="1:11" ht="14.25">
      <c r="A159" s="447">
        <v>54</v>
      </c>
      <c r="B159" s="712" t="s">
        <v>623</v>
      </c>
      <c r="C159" s="708">
        <v>0.3</v>
      </c>
      <c r="D159" s="709"/>
      <c r="E159" s="709">
        <v>0.3</v>
      </c>
      <c r="F159" s="710" t="s">
        <v>110</v>
      </c>
      <c r="G159" s="729" t="s">
        <v>56</v>
      </c>
      <c r="H159" s="710">
        <v>0.3</v>
      </c>
      <c r="I159" s="719"/>
      <c r="J159" s="712" t="s">
        <v>457</v>
      </c>
      <c r="K159" s="717" t="s">
        <v>591</v>
      </c>
    </row>
    <row r="160" spans="1:11" ht="14.25">
      <c r="A160" s="447">
        <v>55</v>
      </c>
      <c r="B160" s="712" t="s">
        <v>624</v>
      </c>
      <c r="C160" s="708">
        <v>0.5</v>
      </c>
      <c r="D160" s="709"/>
      <c r="E160" s="709">
        <v>0.5</v>
      </c>
      <c r="F160" s="710" t="s">
        <v>110</v>
      </c>
      <c r="G160" s="729" t="s">
        <v>56</v>
      </c>
      <c r="H160" s="710">
        <v>0.5</v>
      </c>
      <c r="I160" s="719"/>
      <c r="J160" s="712" t="s">
        <v>460</v>
      </c>
      <c r="K160" s="717" t="s">
        <v>591</v>
      </c>
    </row>
    <row r="161" spans="1:11" ht="14.25">
      <c r="A161" s="447">
        <v>56</v>
      </c>
      <c r="B161" s="712" t="s">
        <v>625</v>
      </c>
      <c r="C161" s="708">
        <v>0.27423000000000003</v>
      </c>
      <c r="D161" s="709"/>
      <c r="E161" s="709">
        <v>0.27423000000000003</v>
      </c>
      <c r="F161" s="710" t="s">
        <v>110</v>
      </c>
      <c r="G161" s="729" t="s">
        <v>56</v>
      </c>
      <c r="H161" s="710">
        <v>0.27423000000000003</v>
      </c>
      <c r="I161" s="719"/>
      <c r="J161" s="712" t="s">
        <v>460</v>
      </c>
      <c r="K161" s="717" t="s">
        <v>591</v>
      </c>
    </row>
    <row r="162" spans="1:11" ht="14.25">
      <c r="A162" s="447">
        <v>57</v>
      </c>
      <c r="B162" s="712" t="s">
        <v>625</v>
      </c>
      <c r="C162" s="708">
        <v>0.60939</v>
      </c>
      <c r="D162" s="709"/>
      <c r="E162" s="709">
        <v>0.60939</v>
      </c>
      <c r="F162" s="710" t="s">
        <v>110</v>
      </c>
      <c r="G162" s="729" t="s">
        <v>56</v>
      </c>
      <c r="H162" s="710">
        <v>0.60939</v>
      </c>
      <c r="I162" s="719"/>
      <c r="J162" s="712" t="s">
        <v>460</v>
      </c>
      <c r="K162" s="717" t="s">
        <v>591</v>
      </c>
    </row>
    <row r="163" spans="1:11" ht="14.25">
      <c r="A163" s="447">
        <v>58</v>
      </c>
      <c r="B163" s="712" t="s">
        <v>625</v>
      </c>
      <c r="C163" s="708">
        <v>0.81085</v>
      </c>
      <c r="D163" s="709"/>
      <c r="E163" s="709">
        <v>0.81085</v>
      </c>
      <c r="F163" s="710" t="s">
        <v>110</v>
      </c>
      <c r="G163" s="729" t="s">
        <v>56</v>
      </c>
      <c r="H163" s="710">
        <v>0.81085</v>
      </c>
      <c r="I163" s="719"/>
      <c r="J163" s="712" t="s">
        <v>460</v>
      </c>
      <c r="K163" s="717" t="s">
        <v>591</v>
      </c>
    </row>
    <row r="164" spans="1:11" ht="14.25">
      <c r="A164" s="447">
        <v>59</v>
      </c>
      <c r="B164" s="712" t="s">
        <v>626</v>
      </c>
      <c r="C164" s="708">
        <v>0.05836</v>
      </c>
      <c r="D164" s="709"/>
      <c r="E164" s="709">
        <v>0.05836</v>
      </c>
      <c r="F164" s="710" t="s">
        <v>110</v>
      </c>
      <c r="G164" s="729" t="s">
        <v>56</v>
      </c>
      <c r="H164" s="710">
        <v>0.05836</v>
      </c>
      <c r="I164" s="719"/>
      <c r="J164" s="712" t="s">
        <v>460</v>
      </c>
      <c r="K164" s="717" t="s">
        <v>591</v>
      </c>
    </row>
    <row r="165" spans="1:11" ht="14.25">
      <c r="A165" s="447">
        <v>60</v>
      </c>
      <c r="B165" s="712" t="s">
        <v>626</v>
      </c>
      <c r="C165" s="708">
        <v>0.05774</v>
      </c>
      <c r="D165" s="709"/>
      <c r="E165" s="709">
        <v>0.05774</v>
      </c>
      <c r="F165" s="710" t="s">
        <v>110</v>
      </c>
      <c r="G165" s="729" t="s">
        <v>56</v>
      </c>
      <c r="H165" s="710">
        <v>0.05774</v>
      </c>
      <c r="I165" s="719"/>
      <c r="J165" s="712" t="s">
        <v>460</v>
      </c>
      <c r="K165" s="717" t="s">
        <v>591</v>
      </c>
    </row>
    <row r="166" spans="1:11" ht="14.25">
      <c r="A166" s="447">
        <v>61</v>
      </c>
      <c r="B166" s="712" t="s">
        <v>626</v>
      </c>
      <c r="C166" s="708">
        <v>0.44998</v>
      </c>
      <c r="D166" s="709"/>
      <c r="E166" s="709">
        <v>0.44998</v>
      </c>
      <c r="F166" s="710" t="s">
        <v>110</v>
      </c>
      <c r="G166" s="729" t="s">
        <v>56</v>
      </c>
      <c r="H166" s="710">
        <v>0.44998</v>
      </c>
      <c r="I166" s="719"/>
      <c r="J166" s="712" t="s">
        <v>460</v>
      </c>
      <c r="K166" s="717" t="s">
        <v>591</v>
      </c>
    </row>
    <row r="167" spans="1:11" ht="14.25">
      <c r="A167" s="447">
        <v>62</v>
      </c>
      <c r="B167" s="712" t="s">
        <v>627</v>
      </c>
      <c r="C167" s="708">
        <v>0.01592</v>
      </c>
      <c r="D167" s="709"/>
      <c r="E167" s="709">
        <v>0.01592</v>
      </c>
      <c r="F167" s="710" t="s">
        <v>110</v>
      </c>
      <c r="G167" s="729" t="s">
        <v>56</v>
      </c>
      <c r="H167" s="710">
        <v>0.01592</v>
      </c>
      <c r="I167" s="719"/>
      <c r="J167" s="712" t="s">
        <v>460</v>
      </c>
      <c r="K167" s="717" t="s">
        <v>591</v>
      </c>
    </row>
    <row r="168" spans="1:11" ht="14.25">
      <c r="A168" s="447">
        <v>63</v>
      </c>
      <c r="B168" s="712" t="s">
        <v>627</v>
      </c>
      <c r="C168" s="708">
        <v>0.10890999999999999</v>
      </c>
      <c r="D168" s="709"/>
      <c r="E168" s="709">
        <v>0.10890999999999999</v>
      </c>
      <c r="F168" s="710" t="s">
        <v>110</v>
      </c>
      <c r="G168" s="729" t="s">
        <v>56</v>
      </c>
      <c r="H168" s="710">
        <v>0.10890999999999999</v>
      </c>
      <c r="I168" s="719"/>
      <c r="J168" s="712" t="s">
        <v>460</v>
      </c>
      <c r="K168" s="717" t="s">
        <v>591</v>
      </c>
    </row>
    <row r="169" spans="1:11" ht="14.25">
      <c r="A169" s="447">
        <v>64</v>
      </c>
      <c r="B169" s="712" t="s">
        <v>628</v>
      </c>
      <c r="C169" s="708">
        <v>0.41111000000000003</v>
      </c>
      <c r="D169" s="709"/>
      <c r="E169" s="709">
        <v>0.41111000000000003</v>
      </c>
      <c r="F169" s="710" t="s">
        <v>110</v>
      </c>
      <c r="G169" s="729" t="s">
        <v>56</v>
      </c>
      <c r="H169" s="710">
        <v>0.41111000000000003</v>
      </c>
      <c r="I169" s="719"/>
      <c r="J169" s="712" t="s">
        <v>460</v>
      </c>
      <c r="K169" s="717" t="s">
        <v>591</v>
      </c>
    </row>
    <row r="170" spans="1:11" ht="14.25">
      <c r="A170" s="447">
        <v>65</v>
      </c>
      <c r="B170" s="712" t="s">
        <v>629</v>
      </c>
      <c r="C170" s="708">
        <v>0.3</v>
      </c>
      <c r="D170" s="709"/>
      <c r="E170" s="709">
        <v>0.3</v>
      </c>
      <c r="F170" s="710" t="s">
        <v>110</v>
      </c>
      <c r="G170" s="729" t="s">
        <v>56</v>
      </c>
      <c r="H170" s="710">
        <v>0.3</v>
      </c>
      <c r="I170" s="719"/>
      <c r="J170" s="712" t="s">
        <v>460</v>
      </c>
      <c r="K170" s="717" t="s">
        <v>591</v>
      </c>
    </row>
    <row r="171" spans="1:11" ht="14.25">
      <c r="A171" s="447">
        <v>66</v>
      </c>
      <c r="B171" s="712" t="s">
        <v>630</v>
      </c>
      <c r="C171" s="708">
        <v>0.2</v>
      </c>
      <c r="D171" s="709"/>
      <c r="E171" s="709">
        <v>0.2</v>
      </c>
      <c r="F171" s="710" t="s">
        <v>110</v>
      </c>
      <c r="G171" s="729" t="s">
        <v>56</v>
      </c>
      <c r="H171" s="710">
        <v>0.2</v>
      </c>
      <c r="I171" s="719"/>
      <c r="J171" s="712" t="s">
        <v>460</v>
      </c>
      <c r="K171" s="717" t="s">
        <v>591</v>
      </c>
    </row>
    <row r="172" spans="1:11" ht="14.25">
      <c r="A172" s="447">
        <v>67</v>
      </c>
      <c r="B172" s="712" t="s">
        <v>631</v>
      </c>
      <c r="C172" s="708">
        <v>0.5</v>
      </c>
      <c r="D172" s="709"/>
      <c r="E172" s="709">
        <v>0.5</v>
      </c>
      <c r="F172" s="710" t="s">
        <v>110</v>
      </c>
      <c r="G172" s="729" t="s">
        <v>56</v>
      </c>
      <c r="H172" s="710">
        <v>0.5</v>
      </c>
      <c r="I172" s="719"/>
      <c r="J172" s="712" t="s">
        <v>460</v>
      </c>
      <c r="K172" s="717" t="s">
        <v>591</v>
      </c>
    </row>
    <row r="173" spans="1:11" ht="14.25">
      <c r="A173" s="447">
        <v>68</v>
      </c>
      <c r="B173" s="712" t="s">
        <v>629</v>
      </c>
      <c r="C173" s="708">
        <v>0.23634000000000002</v>
      </c>
      <c r="D173" s="709"/>
      <c r="E173" s="709">
        <v>0.23634000000000002</v>
      </c>
      <c r="F173" s="710" t="s">
        <v>110</v>
      </c>
      <c r="G173" s="729" t="s">
        <v>56</v>
      </c>
      <c r="H173" s="710">
        <v>0.23634000000000002</v>
      </c>
      <c r="I173" s="719"/>
      <c r="J173" s="712" t="s">
        <v>460</v>
      </c>
      <c r="K173" s="717" t="s">
        <v>591</v>
      </c>
    </row>
    <row r="174" spans="1:11" ht="14.25">
      <c r="A174" s="447">
        <v>69</v>
      </c>
      <c r="B174" s="712" t="s">
        <v>632</v>
      </c>
      <c r="C174" s="708">
        <v>0.2</v>
      </c>
      <c r="D174" s="709"/>
      <c r="E174" s="709">
        <v>0.2</v>
      </c>
      <c r="F174" s="710" t="s">
        <v>110</v>
      </c>
      <c r="G174" s="729" t="s">
        <v>56</v>
      </c>
      <c r="H174" s="710">
        <v>0.2</v>
      </c>
      <c r="I174" s="719"/>
      <c r="J174" s="712" t="s">
        <v>460</v>
      </c>
      <c r="K174" s="717" t="s">
        <v>591</v>
      </c>
    </row>
    <row r="175" spans="1:11" ht="14.25">
      <c r="A175" s="447">
        <v>70</v>
      </c>
      <c r="B175" s="712" t="s">
        <v>633</v>
      </c>
      <c r="C175" s="708">
        <v>0.2</v>
      </c>
      <c r="D175" s="709"/>
      <c r="E175" s="709">
        <v>0.2</v>
      </c>
      <c r="F175" s="710" t="s">
        <v>110</v>
      </c>
      <c r="G175" s="729" t="s">
        <v>56</v>
      </c>
      <c r="H175" s="710">
        <v>0.2</v>
      </c>
      <c r="I175" s="719"/>
      <c r="J175" s="712" t="s">
        <v>460</v>
      </c>
      <c r="K175" s="717" t="s">
        <v>591</v>
      </c>
    </row>
    <row r="176" spans="1:11" ht="14.25">
      <c r="A176" s="447">
        <v>71</v>
      </c>
      <c r="B176" s="712" t="s">
        <v>634</v>
      </c>
      <c r="C176" s="708">
        <v>0.1</v>
      </c>
      <c r="D176" s="709"/>
      <c r="E176" s="709">
        <v>0.1</v>
      </c>
      <c r="F176" s="710" t="s">
        <v>110</v>
      </c>
      <c r="G176" s="729" t="s">
        <v>56</v>
      </c>
      <c r="H176" s="710">
        <v>0.1</v>
      </c>
      <c r="I176" s="719"/>
      <c r="J176" s="712" t="s">
        <v>460</v>
      </c>
      <c r="K176" s="717" t="s">
        <v>591</v>
      </c>
    </row>
    <row r="177" spans="1:11" ht="14.25">
      <c r="A177" s="447">
        <v>72</v>
      </c>
      <c r="B177" s="712" t="s">
        <v>612</v>
      </c>
      <c r="C177" s="708">
        <v>0.5</v>
      </c>
      <c r="D177" s="709"/>
      <c r="E177" s="709">
        <v>0.5</v>
      </c>
      <c r="F177" s="710" t="s">
        <v>110</v>
      </c>
      <c r="G177" s="729" t="s">
        <v>56</v>
      </c>
      <c r="H177" s="710">
        <v>0.5</v>
      </c>
      <c r="I177" s="719"/>
      <c r="J177" s="712" t="s">
        <v>460</v>
      </c>
      <c r="K177" s="717" t="s">
        <v>591</v>
      </c>
    </row>
    <row r="178" spans="1:11" ht="14.25">
      <c r="A178" s="447">
        <v>73</v>
      </c>
      <c r="B178" s="442" t="s">
        <v>635</v>
      </c>
      <c r="C178" s="462">
        <v>0.2</v>
      </c>
      <c r="D178" s="434"/>
      <c r="E178" s="434">
        <v>0.2</v>
      </c>
      <c r="F178" s="710" t="s">
        <v>110</v>
      </c>
      <c r="G178" s="456" t="s">
        <v>56</v>
      </c>
      <c r="H178" s="433">
        <v>0.2</v>
      </c>
      <c r="I178" s="483"/>
      <c r="J178" s="442" t="s">
        <v>460</v>
      </c>
      <c r="K178" s="438" t="s">
        <v>591</v>
      </c>
    </row>
    <row r="179" spans="1:11" ht="14.25">
      <c r="A179" s="447">
        <v>74</v>
      </c>
      <c r="B179" s="442" t="s">
        <v>635</v>
      </c>
      <c r="C179" s="462">
        <v>0.2</v>
      </c>
      <c r="D179" s="434"/>
      <c r="E179" s="434">
        <v>0.2</v>
      </c>
      <c r="F179" s="710" t="s">
        <v>110</v>
      </c>
      <c r="G179" s="456" t="s">
        <v>56</v>
      </c>
      <c r="H179" s="433">
        <v>0.2</v>
      </c>
      <c r="I179" s="483"/>
      <c r="J179" s="442" t="s">
        <v>460</v>
      </c>
      <c r="K179" s="438" t="s">
        <v>591</v>
      </c>
    </row>
    <row r="180" spans="1:11" ht="14.25">
      <c r="A180" s="447">
        <v>75</v>
      </c>
      <c r="B180" s="442" t="s">
        <v>636</v>
      </c>
      <c r="C180" s="462">
        <v>0.5</v>
      </c>
      <c r="D180" s="434"/>
      <c r="E180" s="434">
        <v>0.5</v>
      </c>
      <c r="F180" s="710" t="s">
        <v>110</v>
      </c>
      <c r="G180" s="456" t="s">
        <v>56</v>
      </c>
      <c r="H180" s="433">
        <v>0.5</v>
      </c>
      <c r="I180" s="483"/>
      <c r="J180" s="442" t="s">
        <v>460</v>
      </c>
      <c r="K180" s="438" t="s">
        <v>591</v>
      </c>
    </row>
    <row r="181" spans="1:11" ht="14.25">
      <c r="A181" s="447">
        <v>76</v>
      </c>
      <c r="B181" s="722" t="s">
        <v>637</v>
      </c>
      <c r="C181" s="723">
        <v>0.35</v>
      </c>
      <c r="D181" s="724"/>
      <c r="E181" s="724">
        <v>0.35</v>
      </c>
      <c r="F181" s="725" t="s">
        <v>110</v>
      </c>
      <c r="G181" s="726" t="s">
        <v>56</v>
      </c>
      <c r="H181" s="725">
        <v>0.35</v>
      </c>
      <c r="I181" s="727"/>
      <c r="J181" s="722" t="s">
        <v>469</v>
      </c>
      <c r="K181" s="728" t="s">
        <v>591</v>
      </c>
    </row>
    <row r="182" spans="1:11" ht="24">
      <c r="A182" s="447">
        <v>77</v>
      </c>
      <c r="B182" s="442" t="s">
        <v>638</v>
      </c>
      <c r="C182" s="462">
        <v>0.1</v>
      </c>
      <c r="D182" s="434"/>
      <c r="E182" s="434">
        <v>0.1</v>
      </c>
      <c r="F182" s="710" t="s">
        <v>110</v>
      </c>
      <c r="G182" s="456" t="s">
        <v>56</v>
      </c>
      <c r="H182" s="433">
        <v>0.1</v>
      </c>
      <c r="I182" s="483"/>
      <c r="J182" s="442" t="s">
        <v>447</v>
      </c>
      <c r="K182" s="438" t="s">
        <v>639</v>
      </c>
    </row>
    <row r="183" spans="1:11" ht="24">
      <c r="A183" s="447">
        <v>78</v>
      </c>
      <c r="B183" s="442" t="s">
        <v>640</v>
      </c>
      <c r="C183" s="462">
        <v>1.5</v>
      </c>
      <c r="D183" s="434"/>
      <c r="E183" s="434">
        <v>1.5</v>
      </c>
      <c r="F183" s="433" t="s">
        <v>131</v>
      </c>
      <c r="G183" s="456" t="s">
        <v>56</v>
      </c>
      <c r="H183" s="433">
        <v>1.5</v>
      </c>
      <c r="I183" s="483"/>
      <c r="J183" s="442" t="s">
        <v>318</v>
      </c>
      <c r="K183" s="438" t="s">
        <v>639</v>
      </c>
    </row>
    <row r="184" spans="1:11" ht="24">
      <c r="A184" s="447">
        <v>79</v>
      </c>
      <c r="B184" s="442" t="s">
        <v>641</v>
      </c>
      <c r="C184" s="462">
        <v>1.5</v>
      </c>
      <c r="D184" s="434"/>
      <c r="E184" s="434">
        <v>1.5</v>
      </c>
      <c r="F184" s="433" t="s">
        <v>131</v>
      </c>
      <c r="G184" s="456" t="s">
        <v>56</v>
      </c>
      <c r="H184" s="433">
        <v>1.5</v>
      </c>
      <c r="I184" s="483"/>
      <c r="J184" s="442" t="s">
        <v>314</v>
      </c>
      <c r="K184" s="438" t="s">
        <v>639</v>
      </c>
    </row>
    <row r="185" spans="1:11" ht="24">
      <c r="A185" s="447">
        <v>80</v>
      </c>
      <c r="B185" s="442" t="s">
        <v>642</v>
      </c>
      <c r="C185" s="462">
        <v>2</v>
      </c>
      <c r="D185" s="434"/>
      <c r="E185" s="434">
        <v>2</v>
      </c>
      <c r="F185" s="433" t="s">
        <v>131</v>
      </c>
      <c r="G185" s="456" t="s">
        <v>56</v>
      </c>
      <c r="H185" s="433">
        <v>2</v>
      </c>
      <c r="I185" s="483"/>
      <c r="J185" s="442" t="s">
        <v>312</v>
      </c>
      <c r="K185" s="438" t="s">
        <v>639</v>
      </c>
    </row>
    <row r="186" spans="1:11" ht="24">
      <c r="A186" s="447">
        <v>81</v>
      </c>
      <c r="B186" s="442" t="s">
        <v>643</v>
      </c>
      <c r="C186" s="462">
        <v>2</v>
      </c>
      <c r="D186" s="434"/>
      <c r="E186" s="434">
        <v>2</v>
      </c>
      <c r="F186" s="433" t="s">
        <v>131</v>
      </c>
      <c r="G186" s="456" t="s">
        <v>56</v>
      </c>
      <c r="H186" s="433">
        <v>2</v>
      </c>
      <c r="I186" s="483"/>
      <c r="J186" s="442" t="s">
        <v>300</v>
      </c>
      <c r="K186" s="438" t="s">
        <v>639</v>
      </c>
    </row>
    <row r="187" spans="1:11" ht="24">
      <c r="A187" s="447">
        <v>82</v>
      </c>
      <c r="B187" s="442" t="s">
        <v>644</v>
      </c>
      <c r="C187" s="462">
        <v>2</v>
      </c>
      <c r="D187" s="434"/>
      <c r="E187" s="434">
        <v>2</v>
      </c>
      <c r="F187" s="433" t="s">
        <v>131</v>
      </c>
      <c r="G187" s="456" t="s">
        <v>56</v>
      </c>
      <c r="H187" s="433">
        <v>2</v>
      </c>
      <c r="I187" s="483"/>
      <c r="J187" s="442" t="s">
        <v>306</v>
      </c>
      <c r="K187" s="438" t="s">
        <v>639</v>
      </c>
    </row>
    <row r="188" spans="1:11" ht="24">
      <c r="A188" s="447">
        <v>83</v>
      </c>
      <c r="B188" s="442" t="s">
        <v>645</v>
      </c>
      <c r="C188" s="462">
        <v>2</v>
      </c>
      <c r="D188" s="434"/>
      <c r="E188" s="434">
        <v>2</v>
      </c>
      <c r="F188" s="433" t="s">
        <v>131</v>
      </c>
      <c r="G188" s="456" t="s">
        <v>56</v>
      </c>
      <c r="H188" s="433">
        <v>2</v>
      </c>
      <c r="I188" s="483"/>
      <c r="J188" s="442" t="s">
        <v>310</v>
      </c>
      <c r="K188" s="438" t="s">
        <v>639</v>
      </c>
    </row>
    <row r="189" spans="1:11" ht="24">
      <c r="A189" s="447">
        <v>84</v>
      </c>
      <c r="B189" s="442" t="s">
        <v>646</v>
      </c>
      <c r="C189" s="462">
        <v>2</v>
      </c>
      <c r="D189" s="434"/>
      <c r="E189" s="434">
        <v>2</v>
      </c>
      <c r="F189" s="433" t="s">
        <v>131</v>
      </c>
      <c r="G189" s="456" t="s">
        <v>56</v>
      </c>
      <c r="H189" s="433">
        <v>2</v>
      </c>
      <c r="I189" s="483"/>
      <c r="J189" s="442" t="s">
        <v>308</v>
      </c>
      <c r="K189" s="438" t="s">
        <v>639</v>
      </c>
    </row>
    <row r="190" spans="1:11" ht="24">
      <c r="A190" s="447">
        <v>85</v>
      </c>
      <c r="B190" s="442" t="s">
        <v>647</v>
      </c>
      <c r="C190" s="462">
        <v>2</v>
      </c>
      <c r="D190" s="434"/>
      <c r="E190" s="434">
        <v>2</v>
      </c>
      <c r="F190" s="433" t="s">
        <v>131</v>
      </c>
      <c r="G190" s="456" t="s">
        <v>56</v>
      </c>
      <c r="H190" s="433">
        <v>2</v>
      </c>
      <c r="I190" s="483"/>
      <c r="J190" s="442" t="s">
        <v>302</v>
      </c>
      <c r="K190" s="438" t="s">
        <v>639</v>
      </c>
    </row>
    <row r="191" spans="1:11" ht="24">
      <c r="A191" s="447">
        <v>86</v>
      </c>
      <c r="B191" s="442" t="s">
        <v>648</v>
      </c>
      <c r="C191" s="462">
        <v>7.73</v>
      </c>
      <c r="D191" s="434"/>
      <c r="E191" s="434">
        <v>7.73</v>
      </c>
      <c r="F191" s="433" t="s">
        <v>131</v>
      </c>
      <c r="G191" s="456" t="s">
        <v>56</v>
      </c>
      <c r="H191" s="433">
        <v>7.73</v>
      </c>
      <c r="I191" s="483"/>
      <c r="J191" s="442" t="s">
        <v>304</v>
      </c>
      <c r="K191" s="438" t="s">
        <v>639</v>
      </c>
    </row>
    <row r="192" spans="1:11" ht="24">
      <c r="A192" s="447">
        <v>87</v>
      </c>
      <c r="B192" s="442" t="s">
        <v>649</v>
      </c>
      <c r="C192" s="462">
        <v>2</v>
      </c>
      <c r="D192" s="434"/>
      <c r="E192" s="434">
        <v>2</v>
      </c>
      <c r="F192" s="433" t="s">
        <v>131</v>
      </c>
      <c r="G192" s="456" t="s">
        <v>56</v>
      </c>
      <c r="H192" s="433">
        <v>2</v>
      </c>
      <c r="I192" s="483"/>
      <c r="J192" s="442" t="s">
        <v>316</v>
      </c>
      <c r="K192" s="438" t="s">
        <v>639</v>
      </c>
    </row>
    <row r="193" spans="1:11" ht="14.25">
      <c r="A193" s="447">
        <v>88</v>
      </c>
      <c r="B193" s="722" t="s">
        <v>650</v>
      </c>
      <c r="C193" s="723">
        <v>13</v>
      </c>
      <c r="D193" s="724"/>
      <c r="E193" s="724">
        <v>13</v>
      </c>
      <c r="F193" s="725" t="s">
        <v>78</v>
      </c>
      <c r="G193" s="726" t="s">
        <v>56</v>
      </c>
      <c r="H193" s="725">
        <v>13</v>
      </c>
      <c r="I193" s="727"/>
      <c r="J193" s="722" t="s">
        <v>302</v>
      </c>
      <c r="K193" s="728" t="s">
        <v>651</v>
      </c>
    </row>
    <row r="194" spans="1:11" ht="24">
      <c r="A194" s="447">
        <v>89</v>
      </c>
      <c r="B194" s="438" t="s">
        <v>652</v>
      </c>
      <c r="C194" s="433">
        <v>50.45</v>
      </c>
      <c r="D194" s="433">
        <v>0</v>
      </c>
      <c r="E194" s="433">
        <v>50.45</v>
      </c>
      <c r="F194" s="433">
        <v>0</v>
      </c>
      <c r="G194" s="433">
        <v>0</v>
      </c>
      <c r="H194" s="433">
        <v>50.45</v>
      </c>
      <c r="I194" s="433">
        <v>0</v>
      </c>
      <c r="J194" s="438"/>
      <c r="K194" s="447"/>
    </row>
    <row r="195" spans="1:11" ht="14.25">
      <c r="A195" s="447"/>
      <c r="B195" s="466" t="s">
        <v>300</v>
      </c>
      <c r="C195" s="468">
        <v>7.72</v>
      </c>
      <c r="D195" s="454"/>
      <c r="E195" s="434">
        <v>7.72</v>
      </c>
      <c r="F195" s="495" t="s">
        <v>78</v>
      </c>
      <c r="G195" s="455" t="s">
        <v>56</v>
      </c>
      <c r="H195" s="433">
        <v>7.72</v>
      </c>
      <c r="I195" s="483"/>
      <c r="J195" s="467" t="s">
        <v>300</v>
      </c>
      <c r="K195" s="451"/>
    </row>
    <row r="196" spans="1:11" ht="14.25">
      <c r="A196" s="447"/>
      <c r="B196" s="466" t="s">
        <v>302</v>
      </c>
      <c r="C196" s="468">
        <v>7.37</v>
      </c>
      <c r="D196" s="454"/>
      <c r="E196" s="434">
        <v>7.37</v>
      </c>
      <c r="F196" s="495" t="s">
        <v>78</v>
      </c>
      <c r="G196" s="455" t="s">
        <v>56</v>
      </c>
      <c r="H196" s="433">
        <v>7.37</v>
      </c>
      <c r="I196" s="483"/>
      <c r="J196" s="467" t="s">
        <v>302</v>
      </c>
      <c r="K196" s="451"/>
    </row>
    <row r="197" spans="1:11" ht="14.25">
      <c r="A197" s="447"/>
      <c r="B197" s="466" t="s">
        <v>304</v>
      </c>
      <c r="C197" s="468">
        <v>8.56</v>
      </c>
      <c r="D197" s="454"/>
      <c r="E197" s="434">
        <v>8.56</v>
      </c>
      <c r="F197" s="495" t="s">
        <v>78</v>
      </c>
      <c r="G197" s="455" t="s">
        <v>653</v>
      </c>
      <c r="H197" s="433">
        <v>8.56</v>
      </c>
      <c r="I197" s="483"/>
      <c r="J197" s="467" t="s">
        <v>304</v>
      </c>
      <c r="K197" s="451"/>
    </row>
    <row r="198" spans="1:11" ht="14.25">
      <c r="A198" s="447"/>
      <c r="B198" s="466" t="s">
        <v>306</v>
      </c>
      <c r="C198" s="468">
        <v>1.32</v>
      </c>
      <c r="D198" s="454"/>
      <c r="E198" s="434">
        <v>1.32</v>
      </c>
      <c r="F198" s="495" t="s">
        <v>78</v>
      </c>
      <c r="G198" s="455" t="s">
        <v>56</v>
      </c>
      <c r="H198" s="433">
        <v>1.32</v>
      </c>
      <c r="I198" s="483"/>
      <c r="J198" s="467" t="s">
        <v>306</v>
      </c>
      <c r="K198" s="451"/>
    </row>
    <row r="199" spans="1:11" ht="14.25">
      <c r="A199" s="447"/>
      <c r="B199" s="466" t="s">
        <v>308</v>
      </c>
      <c r="C199" s="468">
        <v>1.16</v>
      </c>
      <c r="D199" s="454"/>
      <c r="E199" s="434">
        <v>1.16</v>
      </c>
      <c r="F199" s="495" t="s">
        <v>78</v>
      </c>
      <c r="G199" s="455" t="s">
        <v>56</v>
      </c>
      <c r="H199" s="433">
        <v>1.16</v>
      </c>
      <c r="I199" s="483"/>
      <c r="J199" s="467" t="s">
        <v>308</v>
      </c>
      <c r="K199" s="451"/>
    </row>
    <row r="200" spans="1:11" ht="14.25">
      <c r="A200" s="447"/>
      <c r="B200" s="466" t="s">
        <v>310</v>
      </c>
      <c r="C200" s="468">
        <v>7.77</v>
      </c>
      <c r="D200" s="454"/>
      <c r="E200" s="434">
        <v>7.77</v>
      </c>
      <c r="F200" s="495" t="s">
        <v>78</v>
      </c>
      <c r="G200" s="455" t="s">
        <v>56</v>
      </c>
      <c r="H200" s="433">
        <v>7.77</v>
      </c>
      <c r="I200" s="483"/>
      <c r="J200" s="467" t="s">
        <v>310</v>
      </c>
      <c r="K200" s="451"/>
    </row>
    <row r="201" spans="1:11" ht="14.25">
      <c r="A201" s="447"/>
      <c r="B201" s="466" t="s">
        <v>312</v>
      </c>
      <c r="C201" s="468">
        <v>2.79</v>
      </c>
      <c r="D201" s="454"/>
      <c r="E201" s="434">
        <v>2.79</v>
      </c>
      <c r="F201" s="495" t="s">
        <v>78</v>
      </c>
      <c r="G201" s="455" t="s">
        <v>56</v>
      </c>
      <c r="H201" s="433">
        <v>2.79</v>
      </c>
      <c r="I201" s="483"/>
      <c r="J201" s="467" t="s">
        <v>312</v>
      </c>
      <c r="K201" s="451"/>
    </row>
    <row r="202" spans="1:11" ht="14.25">
      <c r="A202" s="447"/>
      <c r="B202" s="466" t="s">
        <v>314</v>
      </c>
      <c r="C202" s="468">
        <v>8.03</v>
      </c>
      <c r="D202" s="454"/>
      <c r="E202" s="434">
        <v>8.03</v>
      </c>
      <c r="F202" s="495" t="s">
        <v>78</v>
      </c>
      <c r="G202" s="455" t="s">
        <v>56</v>
      </c>
      <c r="H202" s="433">
        <v>8.03</v>
      </c>
      <c r="I202" s="483"/>
      <c r="J202" s="467" t="s">
        <v>314</v>
      </c>
      <c r="K202" s="451"/>
    </row>
    <row r="203" spans="1:11" ht="14.25">
      <c r="A203" s="447"/>
      <c r="B203" s="466" t="s">
        <v>316</v>
      </c>
      <c r="C203" s="468">
        <v>3.14</v>
      </c>
      <c r="D203" s="454"/>
      <c r="E203" s="434">
        <v>3.14</v>
      </c>
      <c r="F203" s="495" t="s">
        <v>78</v>
      </c>
      <c r="G203" s="455" t="s">
        <v>56</v>
      </c>
      <c r="H203" s="433">
        <v>3.14</v>
      </c>
      <c r="I203" s="483"/>
      <c r="J203" s="467" t="s">
        <v>316</v>
      </c>
      <c r="K203" s="451"/>
    </row>
    <row r="204" spans="1:11" ht="14.25">
      <c r="A204" s="447"/>
      <c r="B204" s="469" t="s">
        <v>318</v>
      </c>
      <c r="C204" s="481">
        <v>2.5900000000000003</v>
      </c>
      <c r="D204" s="470"/>
      <c r="E204" s="485">
        <v>2.5900000000000003</v>
      </c>
      <c r="F204" s="496" t="s">
        <v>78</v>
      </c>
      <c r="G204" s="471" t="s">
        <v>56</v>
      </c>
      <c r="H204" s="486">
        <v>2.5900000000000003</v>
      </c>
      <c r="I204" s="487"/>
      <c r="J204" s="472" t="s">
        <v>318</v>
      </c>
      <c r="K204" s="473"/>
    </row>
    <row r="205" ht="14.25">
      <c r="K205" s="428"/>
    </row>
  </sheetData>
  <sheetProtection/>
  <mergeCells count="7">
    <mergeCell ref="K3:K4"/>
    <mergeCell ref="A1:J1"/>
    <mergeCell ref="A2:J2"/>
    <mergeCell ref="A3:A4"/>
    <mergeCell ref="B3:B4"/>
    <mergeCell ref="C3:D3"/>
    <mergeCell ref="E3:I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E56"/>
  <sheetViews>
    <sheetView showZeros="0" zoomScalePageLayoutView="0" workbookViewId="0" topLeftCell="A1">
      <pane xSplit="3" ySplit="5" topLeftCell="D36" activePane="bottomRight" state="frozen"/>
      <selection pane="topLeft" activeCell="F4" sqref="F4"/>
      <selection pane="topRight" activeCell="F4" sqref="F4"/>
      <selection pane="bottomLeft" activeCell="F4" sqref="F4"/>
      <selection pane="bottomRight" activeCell="A44" sqref="A44:A53"/>
    </sheetView>
  </sheetViews>
  <sheetFormatPr defaultColWidth="9.00390625" defaultRowHeight="14.25"/>
  <cols>
    <col min="1" max="1" width="3.875" style="76" bestFit="1" customWidth="1"/>
    <col min="2" max="2" width="24.875" style="76" customWidth="1"/>
    <col min="3" max="3" width="4.50390625" style="76" bestFit="1" customWidth="1"/>
    <col min="4" max="4" width="7.125" style="35" bestFit="1" customWidth="1"/>
    <col min="5" max="5" width="5.875" style="35" bestFit="1" customWidth="1"/>
    <col min="6" max="6" width="7.125" style="35" hidden="1" customWidth="1"/>
    <col min="7" max="7" width="6.00390625" style="35" hidden="1" customWidth="1"/>
    <col min="8" max="8" width="9.125" style="35" customWidth="1"/>
    <col min="9" max="9" width="7.625" style="35" customWidth="1"/>
    <col min="10" max="10" width="9.875" style="35" customWidth="1"/>
    <col min="11" max="11" width="7.625" style="35" customWidth="1"/>
    <col min="12" max="12" width="9.125" style="35" hidden="1" customWidth="1"/>
    <col min="13" max="13" width="7.625" style="35" hidden="1" customWidth="1"/>
    <col min="14" max="14" width="6.375" style="35" hidden="1" customWidth="1"/>
    <col min="15" max="15" width="5.00390625" style="35" hidden="1" customWidth="1"/>
    <col min="16" max="16" width="6.375" style="35" hidden="1" customWidth="1"/>
    <col min="17" max="17" width="6.00390625" style="35" hidden="1" customWidth="1"/>
    <col min="18" max="18" width="9.125" style="35" bestFit="1" customWidth="1"/>
    <col min="19" max="19" width="7.625" style="35" bestFit="1" customWidth="1"/>
    <col min="20" max="20" width="6.375" style="35" hidden="1" customWidth="1"/>
    <col min="21" max="21" width="6.00390625" style="35" hidden="1" customWidth="1"/>
    <col min="22" max="22" width="6.375" style="35" bestFit="1" customWidth="1"/>
    <col min="23" max="23" width="6.00390625" style="35" bestFit="1" customWidth="1"/>
    <col min="24" max="24" width="6.375" style="35" bestFit="1" customWidth="1"/>
    <col min="25" max="25" width="6.00390625" style="35" bestFit="1" customWidth="1"/>
    <col min="26" max="26" width="7.625" style="35" bestFit="1" customWidth="1"/>
    <col min="27" max="27" width="6.00390625" style="35" bestFit="1" customWidth="1"/>
    <col min="28" max="28" width="6.375" style="35" bestFit="1" customWidth="1"/>
    <col min="29" max="29" width="6.00390625" style="35" bestFit="1" customWidth="1"/>
    <col min="30" max="16384" width="9.00390625" style="35" customWidth="1"/>
  </cols>
  <sheetData>
    <row r="1" spans="1:29" ht="16.5" customHeight="1">
      <c r="A1" s="842" t="s">
        <v>9</v>
      </c>
      <c r="B1" s="842"/>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row>
    <row r="2" spans="1:29" ht="16.5" customHeight="1">
      <c r="A2" s="843" t="e">
        <f>"DIỆN TÍCH, CƠ CẤU SỬ DỤNG ĐẤT CÁC KHU CHỨC NĂNG  CỦA "&amp;#REF!</f>
        <v>#REF!</v>
      </c>
      <c r="B2" s="843"/>
      <c r="C2" s="843"/>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row>
    <row r="3" spans="1:29" ht="39.75" customHeight="1">
      <c r="A3" s="787" t="s">
        <v>19</v>
      </c>
      <c r="B3" s="789" t="s">
        <v>20</v>
      </c>
      <c r="C3" s="789" t="s">
        <v>21</v>
      </c>
      <c r="D3" s="792" t="s">
        <v>162</v>
      </c>
      <c r="E3" s="789"/>
      <c r="F3" s="792" t="s">
        <v>165</v>
      </c>
      <c r="G3" s="789"/>
      <c r="H3" s="792" t="s">
        <v>167</v>
      </c>
      <c r="I3" s="789"/>
      <c r="J3" s="792" t="s">
        <v>322</v>
      </c>
      <c r="K3" s="789"/>
      <c r="L3" s="792" t="s">
        <v>323</v>
      </c>
      <c r="M3" s="789"/>
      <c r="N3" s="792" t="s">
        <v>324</v>
      </c>
      <c r="O3" s="789"/>
      <c r="P3" s="792" t="s">
        <v>325</v>
      </c>
      <c r="Q3" s="789"/>
      <c r="R3" s="792" t="s">
        <v>285</v>
      </c>
      <c r="S3" s="789"/>
      <c r="T3" s="792" t="s">
        <v>286</v>
      </c>
      <c r="U3" s="789"/>
      <c r="V3" s="792" t="s">
        <v>183</v>
      </c>
      <c r="W3" s="789"/>
      <c r="X3" s="792" t="s">
        <v>287</v>
      </c>
      <c r="Y3" s="789"/>
      <c r="Z3" s="792" t="s">
        <v>288</v>
      </c>
      <c r="AA3" s="789"/>
      <c r="AB3" s="792" t="s">
        <v>189</v>
      </c>
      <c r="AC3" s="789"/>
    </row>
    <row r="4" spans="1:29" ht="33.75" customHeight="1">
      <c r="A4" s="787"/>
      <c r="B4" s="789"/>
      <c r="C4" s="789"/>
      <c r="D4" s="135" t="s">
        <v>22</v>
      </c>
      <c r="E4" s="135" t="s">
        <v>215</v>
      </c>
      <c r="F4" s="135" t="s">
        <v>22</v>
      </c>
      <c r="G4" s="135" t="s">
        <v>215</v>
      </c>
      <c r="H4" s="135" t="s">
        <v>22</v>
      </c>
      <c r="I4" s="135" t="s">
        <v>215</v>
      </c>
      <c r="J4" s="135" t="s">
        <v>22</v>
      </c>
      <c r="K4" s="135" t="s">
        <v>215</v>
      </c>
      <c r="L4" s="135" t="s">
        <v>22</v>
      </c>
      <c r="M4" s="135" t="s">
        <v>215</v>
      </c>
      <c r="N4" s="135" t="s">
        <v>22</v>
      </c>
      <c r="O4" s="135" t="s">
        <v>215</v>
      </c>
      <c r="P4" s="135" t="s">
        <v>22</v>
      </c>
      <c r="Q4" s="135" t="s">
        <v>215</v>
      </c>
      <c r="R4" s="135" t="s">
        <v>22</v>
      </c>
      <c r="S4" s="135" t="s">
        <v>215</v>
      </c>
      <c r="T4" s="135" t="s">
        <v>22</v>
      </c>
      <c r="U4" s="135" t="s">
        <v>215</v>
      </c>
      <c r="V4" s="135" t="s">
        <v>22</v>
      </c>
      <c r="W4" s="135" t="s">
        <v>215</v>
      </c>
      <c r="X4" s="135" t="s">
        <v>22</v>
      </c>
      <c r="Y4" s="135" t="s">
        <v>215</v>
      </c>
      <c r="Z4" s="135" t="s">
        <v>22</v>
      </c>
      <c r="AA4" s="135" t="s">
        <v>215</v>
      </c>
      <c r="AB4" s="135" t="s">
        <v>22</v>
      </c>
      <c r="AC4" s="135" t="s">
        <v>215</v>
      </c>
    </row>
    <row r="5" spans="1:31" ht="16.5" customHeight="1">
      <c r="A5" s="13"/>
      <c r="B5" s="4" t="s">
        <v>216</v>
      </c>
      <c r="C5" s="14"/>
      <c r="D5" s="38">
        <v>1267</v>
      </c>
      <c r="E5" s="38">
        <v>100</v>
      </c>
      <c r="F5" s="38">
        <v>0</v>
      </c>
      <c r="G5" s="38">
        <v>100</v>
      </c>
      <c r="H5" s="38">
        <v>11737.0887</v>
      </c>
      <c r="I5" s="38">
        <v>100</v>
      </c>
      <c r="J5" s="38">
        <v>41162.92896086334</v>
      </c>
      <c r="K5" s="38">
        <v>100</v>
      </c>
      <c r="L5" s="38">
        <v>0</v>
      </c>
      <c r="M5" s="38">
        <v>100</v>
      </c>
      <c r="N5" s="38">
        <v>0</v>
      </c>
      <c r="O5" s="38">
        <v>100</v>
      </c>
      <c r="P5" s="38">
        <v>0</v>
      </c>
      <c r="Q5" s="38">
        <v>100</v>
      </c>
      <c r="R5" s="38">
        <v>3911.0000000000005</v>
      </c>
      <c r="S5" s="38">
        <v>100</v>
      </c>
      <c r="T5" s="38">
        <v>0</v>
      </c>
      <c r="U5" s="38">
        <v>100</v>
      </c>
      <c r="V5" s="38">
        <v>193.2004</v>
      </c>
      <c r="W5" s="38">
        <v>100</v>
      </c>
      <c r="X5" s="38">
        <v>444.43016</v>
      </c>
      <c r="Y5" s="38">
        <v>100</v>
      </c>
      <c r="Z5" s="38">
        <v>3960.8172575716667</v>
      </c>
      <c r="AA5" s="38">
        <v>100</v>
      </c>
      <c r="AB5" s="38">
        <v>777.47766</v>
      </c>
      <c r="AC5" s="38">
        <v>100</v>
      </c>
      <c r="AE5" s="108"/>
    </row>
    <row r="6" spans="1:29" ht="16.5" customHeight="1">
      <c r="A6" s="65">
        <v>1</v>
      </c>
      <c r="B6" s="119" t="s">
        <v>40</v>
      </c>
      <c r="C6" s="117" t="s">
        <v>41</v>
      </c>
      <c r="D6" s="106">
        <v>1217</v>
      </c>
      <c r="E6" s="104">
        <v>96.05367008681925</v>
      </c>
      <c r="F6" s="106">
        <v>0</v>
      </c>
      <c r="G6" s="104" t="e">
        <v>#DIV/0!</v>
      </c>
      <c r="H6" s="106">
        <v>7831.392196700001</v>
      </c>
      <c r="I6" s="107">
        <v>66.72346436897935</v>
      </c>
      <c r="J6" s="106">
        <v>39087.66108016</v>
      </c>
      <c r="K6" s="104">
        <v>94.95840569878676</v>
      </c>
      <c r="L6" s="106">
        <v>0</v>
      </c>
      <c r="M6" s="104" t="e">
        <v>#DIV/0!</v>
      </c>
      <c r="N6" s="106">
        <v>0</v>
      </c>
      <c r="O6" s="104" t="e">
        <v>#DIV/0!</v>
      </c>
      <c r="P6" s="106">
        <v>0</v>
      </c>
      <c r="Q6" s="104" t="e">
        <v>#DIV/0!</v>
      </c>
      <c r="R6" s="106">
        <v>0</v>
      </c>
      <c r="S6" s="104">
        <v>0</v>
      </c>
      <c r="T6" s="106">
        <v>0</v>
      </c>
      <c r="U6" s="104" t="e">
        <v>#DIV/0!</v>
      </c>
      <c r="V6" s="106">
        <v>3.0513</v>
      </c>
      <c r="W6" s="104">
        <v>1.5793445562224508</v>
      </c>
      <c r="X6" s="106">
        <v>0</v>
      </c>
      <c r="Y6" s="104">
        <v>0</v>
      </c>
      <c r="Z6" s="106">
        <v>1247.595805604999</v>
      </c>
      <c r="AA6" s="104">
        <v>31.498443994608483</v>
      </c>
      <c r="AB6" s="106">
        <v>0</v>
      </c>
      <c r="AC6" s="104">
        <v>0</v>
      </c>
    </row>
    <row r="7" spans="1:29" ht="16.5" customHeight="1">
      <c r="A7" s="122" t="s">
        <v>42</v>
      </c>
      <c r="B7" s="322" t="s">
        <v>43</v>
      </c>
      <c r="C7" s="323" t="s">
        <v>44</v>
      </c>
      <c r="D7" s="104"/>
      <c r="E7" s="104">
        <v>0</v>
      </c>
      <c r="F7" s="104"/>
      <c r="G7" s="104" t="e">
        <v>#DIV/0!</v>
      </c>
      <c r="H7" s="104">
        <v>0</v>
      </c>
      <c r="I7" s="104">
        <v>0</v>
      </c>
      <c r="J7" s="104"/>
      <c r="K7" s="104">
        <v>0</v>
      </c>
      <c r="L7" s="104"/>
      <c r="M7" s="104" t="e">
        <v>#DIV/0!</v>
      </c>
      <c r="N7" s="104"/>
      <c r="O7" s="104" t="e">
        <v>#DIV/0!</v>
      </c>
      <c r="P7" s="104"/>
      <c r="Q7" s="104" t="e">
        <v>#DIV/0!</v>
      </c>
      <c r="R7" s="104"/>
      <c r="S7" s="104">
        <v>0</v>
      </c>
      <c r="T7" s="104"/>
      <c r="U7" s="104" t="e">
        <v>#DIV/0!</v>
      </c>
      <c r="V7" s="104"/>
      <c r="W7" s="104">
        <v>0</v>
      </c>
      <c r="X7" s="104"/>
      <c r="Y7" s="104">
        <v>0</v>
      </c>
      <c r="Z7" s="104"/>
      <c r="AA7" s="104">
        <v>0</v>
      </c>
      <c r="AB7" s="104"/>
      <c r="AC7" s="104">
        <v>0</v>
      </c>
    </row>
    <row r="8" spans="1:29" ht="16.5" customHeight="1">
      <c r="A8" s="124"/>
      <c r="B8" s="324" t="s">
        <v>225</v>
      </c>
      <c r="C8" s="325" t="s">
        <v>46</v>
      </c>
      <c r="D8" s="104"/>
      <c r="E8" s="104">
        <v>0</v>
      </c>
      <c r="F8" s="104"/>
      <c r="G8" s="104" t="e">
        <v>#DIV/0!</v>
      </c>
      <c r="H8" s="104">
        <v>0</v>
      </c>
      <c r="I8" s="104">
        <v>0</v>
      </c>
      <c r="J8" s="104"/>
      <c r="K8" s="104">
        <v>0</v>
      </c>
      <c r="L8" s="104"/>
      <c r="M8" s="104" t="e">
        <v>#DIV/0!</v>
      </c>
      <c r="N8" s="104"/>
      <c r="O8" s="104" t="e">
        <v>#DIV/0!</v>
      </c>
      <c r="P8" s="104"/>
      <c r="Q8" s="104" t="e">
        <v>#DIV/0!</v>
      </c>
      <c r="R8" s="104"/>
      <c r="S8" s="104">
        <v>0</v>
      </c>
      <c r="T8" s="104"/>
      <c r="U8" s="104" t="e">
        <v>#DIV/0!</v>
      </c>
      <c r="V8" s="104"/>
      <c r="W8" s="104">
        <v>0</v>
      </c>
      <c r="X8" s="104"/>
      <c r="Y8" s="104">
        <v>0</v>
      </c>
      <c r="Z8" s="104"/>
      <c r="AA8" s="104">
        <v>0</v>
      </c>
      <c r="AB8" s="104"/>
      <c r="AC8" s="104">
        <v>0</v>
      </c>
    </row>
    <row r="9" spans="1:29" ht="16.5" customHeight="1">
      <c r="A9" s="122" t="s">
        <v>51</v>
      </c>
      <c r="B9" s="245" t="s">
        <v>52</v>
      </c>
      <c r="C9" s="323" t="s">
        <v>53</v>
      </c>
      <c r="D9" s="104"/>
      <c r="E9" s="104">
        <v>0</v>
      </c>
      <c r="F9" s="104"/>
      <c r="G9" s="104" t="e">
        <v>#DIV/0!</v>
      </c>
      <c r="H9" s="104">
        <v>55.12329999999999</v>
      </c>
      <c r="I9" s="104">
        <v>0.4696505360822569</v>
      </c>
      <c r="J9" s="104"/>
      <c r="K9" s="104">
        <v>0</v>
      </c>
      <c r="L9" s="104"/>
      <c r="M9" s="104" t="e">
        <v>#DIV/0!</v>
      </c>
      <c r="N9" s="104"/>
      <c r="O9" s="104" t="e">
        <v>#DIV/0!</v>
      </c>
      <c r="P9" s="104"/>
      <c r="Q9" s="104" t="e">
        <v>#DIV/0!</v>
      </c>
      <c r="R9" s="104"/>
      <c r="S9" s="104">
        <v>0</v>
      </c>
      <c r="T9" s="104"/>
      <c r="U9" s="104" t="e">
        <v>#DIV/0!</v>
      </c>
      <c r="V9" s="104"/>
      <c r="W9" s="104">
        <v>0</v>
      </c>
      <c r="X9" s="104"/>
      <c r="Y9" s="104">
        <v>0</v>
      </c>
      <c r="Z9" s="104"/>
      <c r="AA9" s="104">
        <v>0</v>
      </c>
      <c r="AB9" s="104"/>
      <c r="AC9" s="104">
        <v>0</v>
      </c>
    </row>
    <row r="10" spans="1:29" ht="16.5" customHeight="1">
      <c r="A10" s="122" t="s">
        <v>54</v>
      </c>
      <c r="B10" s="322" t="s">
        <v>55</v>
      </c>
      <c r="C10" s="323" t="s">
        <v>56</v>
      </c>
      <c r="D10" s="104"/>
      <c r="E10" s="104">
        <v>0</v>
      </c>
      <c r="F10" s="104"/>
      <c r="G10" s="104" t="e">
        <v>#DIV/0!</v>
      </c>
      <c r="H10" s="104">
        <v>7722.1694967</v>
      </c>
      <c r="I10" s="104">
        <v>65.79288692518784</v>
      </c>
      <c r="J10" s="104">
        <v>39087.66108016</v>
      </c>
      <c r="K10" s="104">
        <v>94.95840569878676</v>
      </c>
      <c r="L10" s="104"/>
      <c r="M10" s="104" t="e">
        <v>#DIV/0!</v>
      </c>
      <c r="N10" s="104"/>
      <c r="O10" s="104" t="e">
        <v>#DIV/0!</v>
      </c>
      <c r="P10" s="104"/>
      <c r="Q10" s="104" t="e">
        <v>#DIV/0!</v>
      </c>
      <c r="R10" s="104"/>
      <c r="S10" s="104">
        <v>0</v>
      </c>
      <c r="T10" s="104"/>
      <c r="U10" s="104" t="e">
        <v>#DIV/0!</v>
      </c>
      <c r="V10" s="104"/>
      <c r="W10" s="104">
        <v>0</v>
      </c>
      <c r="X10" s="104"/>
      <c r="Y10" s="104">
        <v>0</v>
      </c>
      <c r="Z10" s="104">
        <v>1247.595805604999</v>
      </c>
      <c r="AA10" s="104">
        <v>31.498443994608483</v>
      </c>
      <c r="AB10" s="104"/>
      <c r="AC10" s="104">
        <v>0</v>
      </c>
    </row>
    <row r="11" spans="1:29" ht="16.5" customHeight="1">
      <c r="A11" s="122" t="s">
        <v>60</v>
      </c>
      <c r="B11" s="326" t="s">
        <v>61</v>
      </c>
      <c r="C11" s="323" t="s">
        <v>62</v>
      </c>
      <c r="D11" s="104"/>
      <c r="E11" s="104">
        <v>0</v>
      </c>
      <c r="F11" s="104"/>
      <c r="G11" s="104" t="e">
        <v>#DIV/0!</v>
      </c>
      <c r="H11" s="104">
        <v>0</v>
      </c>
      <c r="I11" s="104">
        <v>0</v>
      </c>
      <c r="J11" s="104"/>
      <c r="K11" s="104">
        <v>0</v>
      </c>
      <c r="L11" s="104"/>
      <c r="M11" s="104" t="e">
        <v>#DIV/0!</v>
      </c>
      <c r="N11" s="104"/>
      <c r="O11" s="104" t="e">
        <v>#DIV/0!</v>
      </c>
      <c r="P11" s="104"/>
      <c r="Q11" s="104" t="e">
        <v>#DIV/0!</v>
      </c>
      <c r="R11" s="104"/>
      <c r="S11" s="104">
        <v>0</v>
      </c>
      <c r="T11" s="104"/>
      <c r="U11" s="104" t="e">
        <v>#DIV/0!</v>
      </c>
      <c r="V11" s="104"/>
      <c r="W11" s="104">
        <v>0</v>
      </c>
      <c r="X11" s="104"/>
      <c r="Y11" s="104">
        <v>0</v>
      </c>
      <c r="Z11" s="104"/>
      <c r="AA11" s="104">
        <v>0</v>
      </c>
      <c r="AB11" s="104"/>
      <c r="AC11" s="104">
        <v>0</v>
      </c>
    </row>
    <row r="12" spans="1:29" ht="16.5" customHeight="1">
      <c r="A12" s="122" t="s">
        <v>63</v>
      </c>
      <c r="B12" s="326" t="s">
        <v>64</v>
      </c>
      <c r="C12" s="323" t="s">
        <v>65</v>
      </c>
      <c r="D12" s="104"/>
      <c r="E12" s="104">
        <v>0</v>
      </c>
      <c r="F12" s="104"/>
      <c r="G12" s="104" t="e">
        <v>#DIV/0!</v>
      </c>
      <c r="H12" s="104">
        <v>0</v>
      </c>
      <c r="I12" s="104">
        <v>0</v>
      </c>
      <c r="J12" s="104"/>
      <c r="K12" s="104">
        <v>0</v>
      </c>
      <c r="L12" s="104"/>
      <c r="M12" s="104" t="e">
        <v>#DIV/0!</v>
      </c>
      <c r="N12" s="104"/>
      <c r="O12" s="104" t="e">
        <v>#DIV/0!</v>
      </c>
      <c r="P12" s="104"/>
      <c r="Q12" s="104" t="e">
        <v>#DIV/0!</v>
      </c>
      <c r="R12" s="104"/>
      <c r="S12" s="104">
        <v>0</v>
      </c>
      <c r="T12" s="104"/>
      <c r="U12" s="104" t="e">
        <v>#DIV/0!</v>
      </c>
      <c r="V12" s="104"/>
      <c r="W12" s="104">
        <v>0</v>
      </c>
      <c r="X12" s="104"/>
      <c r="Y12" s="104">
        <v>0</v>
      </c>
      <c r="Z12" s="104"/>
      <c r="AA12" s="104">
        <v>0</v>
      </c>
      <c r="AB12" s="104"/>
      <c r="AC12" s="104">
        <v>0</v>
      </c>
    </row>
    <row r="13" spans="1:29" ht="16.5" customHeight="1">
      <c r="A13" s="122" t="s">
        <v>57</v>
      </c>
      <c r="B13" s="326" t="s">
        <v>222</v>
      </c>
      <c r="C13" s="323" t="s">
        <v>59</v>
      </c>
      <c r="D13" s="104"/>
      <c r="E13" s="104">
        <v>0</v>
      </c>
      <c r="F13" s="104"/>
      <c r="G13" s="104" t="e">
        <v>#DIV/0!</v>
      </c>
      <c r="H13" s="104">
        <v>0</v>
      </c>
      <c r="I13" s="104">
        <v>0</v>
      </c>
      <c r="J13" s="104"/>
      <c r="K13" s="104">
        <v>0</v>
      </c>
      <c r="L13" s="104"/>
      <c r="M13" s="104" t="e">
        <v>#DIV/0!</v>
      </c>
      <c r="N13" s="104"/>
      <c r="O13" s="104" t="e">
        <v>#DIV/0!</v>
      </c>
      <c r="P13" s="104"/>
      <c r="Q13" s="104" t="e">
        <v>#DIV/0!</v>
      </c>
      <c r="R13" s="104"/>
      <c r="S13" s="104">
        <v>0</v>
      </c>
      <c r="T13" s="104"/>
      <c r="U13" s="104" t="e">
        <v>#DIV/0!</v>
      </c>
      <c r="V13" s="104"/>
      <c r="W13" s="104">
        <v>0</v>
      </c>
      <c r="X13" s="104"/>
      <c r="Y13" s="104">
        <v>0</v>
      </c>
      <c r="Z13" s="104"/>
      <c r="AA13" s="104">
        <v>0</v>
      </c>
      <c r="AB13" s="104"/>
      <c r="AC13" s="104">
        <v>0</v>
      </c>
    </row>
    <row r="14" spans="1:29" ht="16.5" customHeight="1">
      <c r="A14" s="122"/>
      <c r="B14" s="327" t="s">
        <v>266</v>
      </c>
      <c r="C14" s="325" t="s">
        <v>267</v>
      </c>
      <c r="D14" s="104"/>
      <c r="E14" s="104">
        <v>0</v>
      </c>
      <c r="F14" s="104"/>
      <c r="G14" s="104" t="e">
        <v>#DIV/0!</v>
      </c>
      <c r="H14" s="104">
        <v>0</v>
      </c>
      <c r="I14" s="104">
        <v>0</v>
      </c>
      <c r="J14" s="104"/>
      <c r="K14" s="104">
        <v>0</v>
      </c>
      <c r="L14" s="104"/>
      <c r="M14" s="104" t="e">
        <v>#DIV/0!</v>
      </c>
      <c r="N14" s="104"/>
      <c r="O14" s="104" t="e">
        <v>#DIV/0!</v>
      </c>
      <c r="P14" s="104"/>
      <c r="Q14" s="104" t="e">
        <v>#DIV/0!</v>
      </c>
      <c r="R14" s="104"/>
      <c r="S14" s="104">
        <v>0</v>
      </c>
      <c r="T14" s="104"/>
      <c r="U14" s="104" t="e">
        <v>#DIV/0!</v>
      </c>
      <c r="V14" s="104"/>
      <c r="W14" s="104">
        <v>0</v>
      </c>
      <c r="X14" s="104"/>
      <c r="Y14" s="104">
        <v>0</v>
      </c>
      <c r="Z14" s="104"/>
      <c r="AA14" s="104">
        <v>0</v>
      </c>
      <c r="AB14" s="104"/>
      <c r="AC14" s="104">
        <v>0</v>
      </c>
    </row>
    <row r="15" spans="1:29" ht="16.5" customHeight="1">
      <c r="A15" s="122" t="s">
        <v>66</v>
      </c>
      <c r="B15" s="322" t="s">
        <v>67</v>
      </c>
      <c r="C15" s="323" t="s">
        <v>68</v>
      </c>
      <c r="D15" s="104"/>
      <c r="E15" s="104">
        <v>0</v>
      </c>
      <c r="F15" s="104"/>
      <c r="G15" s="104" t="e">
        <v>#DIV/0!</v>
      </c>
      <c r="H15" s="104">
        <v>51.953</v>
      </c>
      <c r="I15" s="104">
        <v>0.44263957892726846</v>
      </c>
      <c r="J15" s="104"/>
      <c r="K15" s="104">
        <v>0</v>
      </c>
      <c r="L15" s="104"/>
      <c r="M15" s="104" t="e">
        <v>#DIV/0!</v>
      </c>
      <c r="N15" s="104"/>
      <c r="O15" s="104" t="e">
        <v>#DIV/0!</v>
      </c>
      <c r="P15" s="104"/>
      <c r="Q15" s="104" t="e">
        <v>#DIV/0!</v>
      </c>
      <c r="R15" s="104"/>
      <c r="S15" s="104">
        <v>0</v>
      </c>
      <c r="T15" s="104"/>
      <c r="U15" s="104" t="e">
        <v>#DIV/0!</v>
      </c>
      <c r="V15" s="104"/>
      <c r="W15" s="104">
        <v>0</v>
      </c>
      <c r="X15" s="104"/>
      <c r="Y15" s="104">
        <v>0</v>
      </c>
      <c r="Z15" s="104"/>
      <c r="AA15" s="104">
        <v>0</v>
      </c>
      <c r="AB15" s="104"/>
      <c r="AC15" s="104">
        <v>0</v>
      </c>
    </row>
    <row r="16" spans="1:29" ht="16.5" customHeight="1">
      <c r="A16" s="122" t="s">
        <v>69</v>
      </c>
      <c r="B16" s="322" t="s">
        <v>70</v>
      </c>
      <c r="C16" s="323" t="s">
        <v>71</v>
      </c>
      <c r="D16" s="104"/>
      <c r="E16" s="104">
        <v>0</v>
      </c>
      <c r="F16" s="104"/>
      <c r="G16" s="104" t="e">
        <v>#DIV/0!</v>
      </c>
      <c r="H16" s="104">
        <v>0</v>
      </c>
      <c r="I16" s="104">
        <v>0</v>
      </c>
      <c r="J16" s="104"/>
      <c r="K16" s="104">
        <v>0</v>
      </c>
      <c r="L16" s="104"/>
      <c r="M16" s="104" t="e">
        <v>#DIV/0!</v>
      </c>
      <c r="N16" s="104"/>
      <c r="O16" s="104" t="e">
        <v>#DIV/0!</v>
      </c>
      <c r="P16" s="104"/>
      <c r="Q16" s="104" t="e">
        <v>#DIV/0!</v>
      </c>
      <c r="R16" s="104"/>
      <c r="S16" s="104">
        <v>0</v>
      </c>
      <c r="T16" s="104"/>
      <c r="U16" s="104" t="e">
        <v>#DIV/0!</v>
      </c>
      <c r="V16" s="104"/>
      <c r="W16" s="104">
        <v>0</v>
      </c>
      <c r="X16" s="104"/>
      <c r="Y16" s="104">
        <v>0</v>
      </c>
      <c r="Z16" s="104"/>
      <c r="AA16" s="104">
        <v>0</v>
      </c>
      <c r="AB16" s="104"/>
      <c r="AC16" s="104">
        <v>0</v>
      </c>
    </row>
    <row r="17" spans="1:31" ht="16.5" customHeight="1">
      <c r="A17" s="122" t="s">
        <v>72</v>
      </c>
      <c r="B17" s="245" t="s">
        <v>73</v>
      </c>
      <c r="C17" s="323" t="s">
        <v>74</v>
      </c>
      <c r="D17" s="104">
        <v>1217</v>
      </c>
      <c r="E17" s="104">
        <v>96.05367008681925</v>
      </c>
      <c r="F17" s="104"/>
      <c r="G17" s="104" t="e">
        <v>#DIV/0!</v>
      </c>
      <c r="H17" s="104">
        <v>2.1464</v>
      </c>
      <c r="I17" s="104">
        <v>0.018287328781966178</v>
      </c>
      <c r="J17" s="104"/>
      <c r="K17" s="104">
        <v>0</v>
      </c>
      <c r="L17" s="104"/>
      <c r="M17" s="104" t="e">
        <v>#DIV/0!</v>
      </c>
      <c r="N17" s="104"/>
      <c r="O17" s="104" t="e">
        <v>#DIV/0!</v>
      </c>
      <c r="P17" s="104"/>
      <c r="Q17" s="104" t="e">
        <v>#DIV/0!</v>
      </c>
      <c r="R17" s="104"/>
      <c r="S17" s="104">
        <v>0</v>
      </c>
      <c r="T17" s="104"/>
      <c r="U17" s="104" t="e">
        <v>#DIV/0!</v>
      </c>
      <c r="V17" s="104">
        <v>3.0513</v>
      </c>
      <c r="W17" s="104">
        <v>1.5793445562224508</v>
      </c>
      <c r="X17" s="104"/>
      <c r="Y17" s="104">
        <v>0</v>
      </c>
      <c r="Z17" s="104"/>
      <c r="AA17" s="104">
        <v>0</v>
      </c>
      <c r="AB17" s="104"/>
      <c r="AC17" s="104">
        <v>0</v>
      </c>
      <c r="AE17" s="108"/>
    </row>
    <row r="18" spans="1:29" ht="16.5" customHeight="1">
      <c r="A18" s="65">
        <v>2</v>
      </c>
      <c r="B18" s="119" t="s">
        <v>75</v>
      </c>
      <c r="C18" s="117" t="s">
        <v>76</v>
      </c>
      <c r="D18" s="106">
        <v>50</v>
      </c>
      <c r="E18" s="107">
        <v>3.946329913180742</v>
      </c>
      <c r="F18" s="106">
        <v>0</v>
      </c>
      <c r="G18" s="107" t="e">
        <v>#DIV/0!</v>
      </c>
      <c r="H18" s="106">
        <v>3905.6965032999997</v>
      </c>
      <c r="I18" s="107">
        <v>33.276535631020664</v>
      </c>
      <c r="J18" s="106">
        <v>2075.2678807033335</v>
      </c>
      <c r="K18" s="107">
        <v>5.041594301213222</v>
      </c>
      <c r="L18" s="106">
        <v>0</v>
      </c>
      <c r="M18" s="107" t="e">
        <v>#DIV/0!</v>
      </c>
      <c r="N18" s="106">
        <v>0</v>
      </c>
      <c r="O18" s="107" t="e">
        <v>#DIV/0!</v>
      </c>
      <c r="P18" s="106">
        <v>0</v>
      </c>
      <c r="Q18" s="107" t="e">
        <v>#DIV/0!</v>
      </c>
      <c r="R18" s="106">
        <v>3911.0000000000005</v>
      </c>
      <c r="S18" s="107">
        <v>100</v>
      </c>
      <c r="T18" s="106">
        <v>0</v>
      </c>
      <c r="U18" s="107" t="e">
        <v>#DIV/0!</v>
      </c>
      <c r="V18" s="106">
        <v>190.1491</v>
      </c>
      <c r="W18" s="107">
        <v>98.42065544377755</v>
      </c>
      <c r="X18" s="106">
        <v>444.43016</v>
      </c>
      <c r="Y18" s="107">
        <v>100</v>
      </c>
      <c r="Z18" s="106">
        <v>2713.2214519666677</v>
      </c>
      <c r="AA18" s="107">
        <v>68.50155600539152</v>
      </c>
      <c r="AB18" s="106">
        <v>777.47766</v>
      </c>
      <c r="AC18" s="107">
        <v>100</v>
      </c>
    </row>
    <row r="19" spans="1:29" ht="16.5" customHeight="1">
      <c r="A19" s="122" t="s">
        <v>77</v>
      </c>
      <c r="B19" s="322" t="s">
        <v>91</v>
      </c>
      <c r="C19" s="323" t="s">
        <v>92</v>
      </c>
      <c r="D19" s="104"/>
      <c r="E19" s="104">
        <v>0</v>
      </c>
      <c r="F19" s="104"/>
      <c r="G19" s="104" t="e">
        <v>#DIV/0!</v>
      </c>
      <c r="H19" s="104">
        <v>87.1368</v>
      </c>
      <c r="I19" s="104">
        <v>0.742405567745262</v>
      </c>
      <c r="J19" s="104"/>
      <c r="K19" s="104">
        <v>0</v>
      </c>
      <c r="L19" s="104"/>
      <c r="M19" s="104" t="e">
        <v>#DIV/0!</v>
      </c>
      <c r="N19" s="104"/>
      <c r="O19" s="104" t="e">
        <v>#DIV/0!</v>
      </c>
      <c r="P19" s="104"/>
      <c r="Q19" s="104" t="e">
        <v>#DIV/0!</v>
      </c>
      <c r="R19" s="104"/>
      <c r="S19" s="104">
        <v>0</v>
      </c>
      <c r="T19" s="104"/>
      <c r="U19" s="104" t="e">
        <v>#DIV/0!</v>
      </c>
      <c r="V19" s="104"/>
      <c r="W19" s="104">
        <v>0</v>
      </c>
      <c r="X19" s="104"/>
      <c r="Y19" s="104">
        <v>0</v>
      </c>
      <c r="Z19" s="104"/>
      <c r="AA19" s="104">
        <v>0</v>
      </c>
      <c r="AB19" s="104"/>
      <c r="AC19" s="104">
        <v>0</v>
      </c>
    </row>
    <row r="20" spans="1:29" ht="16.5" customHeight="1">
      <c r="A20" s="122" t="s">
        <v>79</v>
      </c>
      <c r="B20" s="322" t="s">
        <v>94</v>
      </c>
      <c r="C20" s="323" t="s">
        <v>95</v>
      </c>
      <c r="D20" s="104"/>
      <c r="E20" s="104">
        <v>0</v>
      </c>
      <c r="F20" s="104"/>
      <c r="G20" s="104" t="e">
        <v>#DIV/0!</v>
      </c>
      <c r="H20" s="104">
        <v>18.015400000000003</v>
      </c>
      <c r="I20" s="104">
        <v>0.15349121456328438</v>
      </c>
      <c r="J20" s="104"/>
      <c r="K20" s="104">
        <v>0</v>
      </c>
      <c r="L20" s="104"/>
      <c r="M20" s="104" t="e">
        <v>#DIV/0!</v>
      </c>
      <c r="N20" s="104"/>
      <c r="O20" s="104" t="e">
        <v>#DIV/0!</v>
      </c>
      <c r="P20" s="104"/>
      <c r="Q20" s="104" t="e">
        <v>#DIV/0!</v>
      </c>
      <c r="R20" s="104"/>
      <c r="S20" s="104">
        <v>0</v>
      </c>
      <c r="T20" s="104"/>
      <c r="U20" s="104" t="e">
        <v>#DIV/0!</v>
      </c>
      <c r="V20" s="104"/>
      <c r="W20" s="104">
        <v>0</v>
      </c>
      <c r="X20" s="104"/>
      <c r="Y20" s="104">
        <v>0</v>
      </c>
      <c r="Z20" s="104"/>
      <c r="AA20" s="104">
        <v>0</v>
      </c>
      <c r="AB20" s="104"/>
      <c r="AC20" s="104">
        <v>0</v>
      </c>
    </row>
    <row r="21" spans="1:29" ht="16.5" customHeight="1">
      <c r="A21" s="122" t="s">
        <v>81</v>
      </c>
      <c r="B21" s="322" t="s">
        <v>97</v>
      </c>
      <c r="C21" s="323" t="s">
        <v>98</v>
      </c>
      <c r="D21" s="104"/>
      <c r="E21" s="104">
        <v>0</v>
      </c>
      <c r="F21" s="104"/>
      <c r="G21" s="104" t="e">
        <v>#DIV/0!</v>
      </c>
      <c r="H21" s="104">
        <v>446.9</v>
      </c>
      <c r="I21" s="104">
        <v>3.8075881628124697</v>
      </c>
      <c r="J21" s="104"/>
      <c r="K21" s="104">
        <v>0</v>
      </c>
      <c r="L21" s="104"/>
      <c r="M21" s="104" t="e">
        <v>#DIV/0!</v>
      </c>
      <c r="N21" s="104"/>
      <c r="O21" s="104" t="e">
        <v>#DIV/0!</v>
      </c>
      <c r="P21" s="104"/>
      <c r="Q21" s="104" t="e">
        <v>#DIV/0!</v>
      </c>
      <c r="R21" s="104">
        <v>3761.0000000000005</v>
      </c>
      <c r="S21" s="104">
        <v>96.16466376885707</v>
      </c>
      <c r="T21" s="104"/>
      <c r="U21" s="104" t="e">
        <v>#DIV/0!</v>
      </c>
      <c r="V21" s="104"/>
      <c r="W21" s="104">
        <v>0</v>
      </c>
      <c r="X21" s="104"/>
      <c r="Y21" s="104">
        <v>0</v>
      </c>
      <c r="Z21" s="104"/>
      <c r="AA21" s="104">
        <v>0</v>
      </c>
      <c r="AB21" s="104"/>
      <c r="AC21" s="104">
        <v>0</v>
      </c>
    </row>
    <row r="22" spans="1:29" s="75" customFormat="1" ht="16.5" customHeight="1">
      <c r="A22" s="122" t="s">
        <v>84</v>
      </c>
      <c r="B22" s="322" t="s">
        <v>103</v>
      </c>
      <c r="C22" s="323" t="s">
        <v>104</v>
      </c>
      <c r="D22" s="104"/>
      <c r="E22" s="104">
        <v>0</v>
      </c>
      <c r="F22" s="104"/>
      <c r="G22" s="104" t="e">
        <v>#DIV/0!</v>
      </c>
      <c r="H22" s="104">
        <v>275</v>
      </c>
      <c r="I22" s="104">
        <v>2.3430001001866843</v>
      </c>
      <c r="J22" s="104"/>
      <c r="K22" s="104">
        <v>0</v>
      </c>
      <c r="L22" s="104"/>
      <c r="M22" s="104" t="e">
        <v>#DIV/0!</v>
      </c>
      <c r="N22" s="104"/>
      <c r="O22" s="104" t="e">
        <v>#DIV/0!</v>
      </c>
      <c r="P22" s="104"/>
      <c r="Q22" s="104" t="e">
        <v>#DIV/0!</v>
      </c>
      <c r="R22" s="104"/>
      <c r="S22" s="104">
        <v>0</v>
      </c>
      <c r="T22" s="104"/>
      <c r="U22" s="104" t="e">
        <v>#DIV/0!</v>
      </c>
      <c r="V22" s="104"/>
      <c r="W22" s="104">
        <v>0</v>
      </c>
      <c r="X22" s="104"/>
      <c r="Y22" s="104">
        <v>0</v>
      </c>
      <c r="Z22" s="104"/>
      <c r="AA22" s="104">
        <v>0</v>
      </c>
      <c r="AB22" s="104"/>
      <c r="AC22" s="104">
        <v>0</v>
      </c>
    </row>
    <row r="23" spans="1:29" s="75" customFormat="1" ht="16.5" customHeight="1">
      <c r="A23" s="122" t="s">
        <v>87</v>
      </c>
      <c r="B23" s="322" t="s">
        <v>106</v>
      </c>
      <c r="C23" s="323" t="s">
        <v>107</v>
      </c>
      <c r="D23" s="104"/>
      <c r="E23" s="104">
        <v>0</v>
      </c>
      <c r="F23" s="104"/>
      <c r="G23" s="104" t="e">
        <v>#DIV/0!</v>
      </c>
      <c r="H23" s="104">
        <v>132.2168</v>
      </c>
      <c r="I23" s="104">
        <v>1.1264871841685922</v>
      </c>
      <c r="J23" s="104"/>
      <c r="K23" s="104">
        <v>0</v>
      </c>
      <c r="L23" s="104"/>
      <c r="M23" s="104" t="e">
        <v>#DIV/0!</v>
      </c>
      <c r="N23" s="104"/>
      <c r="O23" s="104" t="e">
        <v>#DIV/0!</v>
      </c>
      <c r="P23" s="104"/>
      <c r="Q23" s="104" t="e">
        <v>#DIV/0!</v>
      </c>
      <c r="R23" s="104"/>
      <c r="S23" s="104">
        <v>0</v>
      </c>
      <c r="T23" s="104"/>
      <c r="U23" s="104" t="e">
        <v>#DIV/0!</v>
      </c>
      <c r="V23" s="104">
        <v>5.5642</v>
      </c>
      <c r="W23" s="104">
        <v>2.880014741170308</v>
      </c>
      <c r="X23" s="104">
        <v>444.43016</v>
      </c>
      <c r="Y23" s="104">
        <v>100</v>
      </c>
      <c r="Z23" s="104"/>
      <c r="AA23" s="104">
        <v>0</v>
      </c>
      <c r="AB23" s="104"/>
      <c r="AC23" s="104">
        <v>0</v>
      </c>
    </row>
    <row r="24" spans="1:29" s="75" customFormat="1" ht="16.5" customHeight="1">
      <c r="A24" s="122" t="s">
        <v>90</v>
      </c>
      <c r="B24" s="322" t="s">
        <v>109</v>
      </c>
      <c r="C24" s="323" t="s">
        <v>110</v>
      </c>
      <c r="D24" s="104"/>
      <c r="E24" s="104">
        <v>0</v>
      </c>
      <c r="F24" s="104"/>
      <c r="G24" s="104" t="e">
        <v>#DIV/0!</v>
      </c>
      <c r="H24" s="104">
        <v>194.663</v>
      </c>
      <c r="I24" s="104">
        <v>1.658528830918693</v>
      </c>
      <c r="J24" s="104"/>
      <c r="K24" s="104">
        <v>0</v>
      </c>
      <c r="L24" s="104"/>
      <c r="M24" s="104" t="e">
        <v>#DIV/0!</v>
      </c>
      <c r="N24" s="104"/>
      <c r="O24" s="104" t="e">
        <v>#DIV/0!</v>
      </c>
      <c r="P24" s="104"/>
      <c r="Q24" s="104" t="e">
        <v>#DIV/0!</v>
      </c>
      <c r="R24" s="104"/>
      <c r="S24" s="104">
        <v>0</v>
      </c>
      <c r="T24" s="104"/>
      <c r="U24" s="104" t="e">
        <v>#DIV/0!</v>
      </c>
      <c r="V24" s="104">
        <v>0.5601</v>
      </c>
      <c r="W24" s="104">
        <v>0.2899062320781945</v>
      </c>
      <c r="X24" s="104"/>
      <c r="Y24" s="104">
        <v>0</v>
      </c>
      <c r="Z24" s="104"/>
      <c r="AA24" s="104">
        <v>0</v>
      </c>
      <c r="AB24" s="104">
        <v>701.32126</v>
      </c>
      <c r="AC24" s="104">
        <v>90.20468318022155</v>
      </c>
    </row>
    <row r="25" spans="1:29" s="75" customFormat="1" ht="21.75" customHeight="1">
      <c r="A25" s="122" t="s">
        <v>93</v>
      </c>
      <c r="B25" s="322" t="s">
        <v>281</v>
      </c>
      <c r="C25" s="323" t="s">
        <v>115</v>
      </c>
      <c r="D25" s="104"/>
      <c r="E25" s="104">
        <v>0</v>
      </c>
      <c r="F25" s="104"/>
      <c r="G25" s="104" t="e">
        <v>#DIV/0!</v>
      </c>
      <c r="H25" s="104">
        <v>0</v>
      </c>
      <c r="I25" s="104">
        <v>0</v>
      </c>
      <c r="J25" s="104"/>
      <c r="K25" s="104">
        <v>0</v>
      </c>
      <c r="L25" s="104"/>
      <c r="M25" s="104" t="e">
        <v>#DIV/0!</v>
      </c>
      <c r="N25" s="104"/>
      <c r="O25" s="104" t="e">
        <v>#DIV/0!</v>
      </c>
      <c r="P25" s="104"/>
      <c r="Q25" s="104" t="e">
        <v>#DIV/0!</v>
      </c>
      <c r="R25" s="104"/>
      <c r="S25" s="104">
        <v>0</v>
      </c>
      <c r="T25" s="104"/>
      <c r="U25" s="104" t="e">
        <v>#DIV/0!</v>
      </c>
      <c r="V25" s="104"/>
      <c r="W25" s="104">
        <v>0</v>
      </c>
      <c r="X25" s="104"/>
      <c r="Y25" s="104">
        <v>0</v>
      </c>
      <c r="Z25" s="104"/>
      <c r="AA25" s="104">
        <v>0</v>
      </c>
      <c r="AB25" s="104"/>
      <c r="AC25" s="104">
        <v>0</v>
      </c>
    </row>
    <row r="26" spans="1:29" s="75" customFormat="1" ht="16.5" customHeight="1">
      <c r="A26" s="122" t="s">
        <v>96</v>
      </c>
      <c r="B26" s="328" t="s">
        <v>4</v>
      </c>
      <c r="C26" s="323" t="s">
        <v>112</v>
      </c>
      <c r="D26" s="104"/>
      <c r="E26" s="104">
        <v>0</v>
      </c>
      <c r="F26" s="104"/>
      <c r="G26" s="104" t="e">
        <v>#DIV/0!</v>
      </c>
      <c r="H26" s="104">
        <v>0</v>
      </c>
      <c r="I26" s="104">
        <v>0</v>
      </c>
      <c r="J26" s="104"/>
      <c r="K26" s="104">
        <v>0</v>
      </c>
      <c r="L26" s="104"/>
      <c r="M26" s="104" t="e">
        <v>#DIV/0!</v>
      </c>
      <c r="N26" s="104"/>
      <c r="O26" s="104" t="e">
        <v>#DIV/0!</v>
      </c>
      <c r="P26" s="104"/>
      <c r="Q26" s="104" t="e">
        <v>#DIV/0!</v>
      </c>
      <c r="R26" s="104"/>
      <c r="S26" s="104">
        <v>0</v>
      </c>
      <c r="T26" s="104"/>
      <c r="U26" s="104" t="e">
        <v>#DIV/0!</v>
      </c>
      <c r="V26" s="104"/>
      <c r="W26" s="104">
        <v>0</v>
      </c>
      <c r="X26" s="104"/>
      <c r="Y26" s="104">
        <v>0</v>
      </c>
      <c r="Z26" s="104"/>
      <c r="AA26" s="104">
        <v>0</v>
      </c>
      <c r="AB26" s="104">
        <v>76.1564</v>
      </c>
      <c r="AC26" s="104">
        <v>9.795316819778462</v>
      </c>
    </row>
    <row r="27" spans="1:29" s="75" customFormat="1" ht="30" customHeight="1">
      <c r="A27" s="122" t="s">
        <v>99</v>
      </c>
      <c r="B27" s="328" t="s">
        <v>226</v>
      </c>
      <c r="C27" s="323" t="s">
        <v>138</v>
      </c>
      <c r="D27" s="104">
        <v>50</v>
      </c>
      <c r="E27" s="104">
        <v>3.946329913180742</v>
      </c>
      <c r="F27" s="104">
        <v>0</v>
      </c>
      <c r="G27" s="104" t="e">
        <v>#DIV/0!</v>
      </c>
      <c r="H27" s="104">
        <v>735.7890733</v>
      </c>
      <c r="I27" s="104">
        <v>6.268923172575155</v>
      </c>
      <c r="J27" s="104">
        <v>1581.5611807033333</v>
      </c>
      <c r="K27" s="104">
        <v>3.8421978722822208</v>
      </c>
      <c r="L27" s="104">
        <v>0</v>
      </c>
      <c r="M27" s="104" t="e">
        <v>#DIV/0!</v>
      </c>
      <c r="N27" s="104">
        <v>0</v>
      </c>
      <c r="O27" s="104" t="e">
        <v>#DIV/0!</v>
      </c>
      <c r="P27" s="104">
        <v>0</v>
      </c>
      <c r="Q27" s="104" t="e">
        <v>#DIV/0!</v>
      </c>
      <c r="R27" s="104">
        <v>150</v>
      </c>
      <c r="S27" s="104">
        <v>3.8353362311429295</v>
      </c>
      <c r="T27" s="104">
        <v>0</v>
      </c>
      <c r="U27" s="104" t="e">
        <v>#DIV/0!</v>
      </c>
      <c r="V27" s="104">
        <v>89.18970000000002</v>
      </c>
      <c r="W27" s="104">
        <v>46.16434541543393</v>
      </c>
      <c r="X27" s="104">
        <v>0</v>
      </c>
      <c r="Y27" s="104">
        <v>0</v>
      </c>
      <c r="Z27" s="104">
        <v>370.56136863333336</v>
      </c>
      <c r="AA27" s="104">
        <v>9.355679510963363</v>
      </c>
      <c r="AB27" s="104">
        <v>0</v>
      </c>
      <c r="AC27" s="104">
        <v>0</v>
      </c>
    </row>
    <row r="28" spans="1:29" s="75" customFormat="1" ht="16.5" customHeight="1">
      <c r="A28" s="124"/>
      <c r="B28" s="329" t="s">
        <v>234</v>
      </c>
      <c r="C28" s="325" t="s">
        <v>139</v>
      </c>
      <c r="D28" s="330">
        <v>50</v>
      </c>
      <c r="E28" s="330">
        <v>3.946329913180742</v>
      </c>
      <c r="F28" s="330"/>
      <c r="G28" s="330" t="e">
        <v>#DIV/0!</v>
      </c>
      <c r="H28" s="104">
        <v>575.7469733</v>
      </c>
      <c r="I28" s="330">
        <v>4.9053644222693835</v>
      </c>
      <c r="J28" s="330">
        <v>1357.6938807033332</v>
      </c>
      <c r="K28" s="330">
        <v>3.29834128663243</v>
      </c>
      <c r="L28" s="330"/>
      <c r="M28" s="330" t="e">
        <v>#DIV/0!</v>
      </c>
      <c r="N28" s="330"/>
      <c r="O28" s="330" t="e">
        <v>#DIV/0!</v>
      </c>
      <c r="P28" s="330"/>
      <c r="Q28" s="330" t="e">
        <v>#DIV/0!</v>
      </c>
      <c r="R28" s="330">
        <v>150</v>
      </c>
      <c r="S28" s="330">
        <v>3.8353362311429295</v>
      </c>
      <c r="T28" s="330"/>
      <c r="U28" s="330" t="e">
        <v>#DIV/0!</v>
      </c>
      <c r="V28" s="330">
        <v>80.32230000000001</v>
      </c>
      <c r="W28" s="330">
        <v>41.57460336521043</v>
      </c>
      <c r="X28" s="330"/>
      <c r="Y28" s="330">
        <v>0</v>
      </c>
      <c r="Z28" s="104">
        <v>302.60256863333336</v>
      </c>
      <c r="AA28" s="330">
        <v>7.639902296801637</v>
      </c>
      <c r="AB28" s="330"/>
      <c r="AC28" s="330">
        <v>0</v>
      </c>
    </row>
    <row r="29" spans="1:29" s="75" customFormat="1" ht="16.5" customHeight="1">
      <c r="A29" s="124"/>
      <c r="B29" s="329" t="s">
        <v>235</v>
      </c>
      <c r="C29" s="325" t="s">
        <v>140</v>
      </c>
      <c r="D29" s="330"/>
      <c r="E29" s="330">
        <v>0</v>
      </c>
      <c r="F29" s="330"/>
      <c r="G29" s="330" t="e">
        <v>#DIV/0!</v>
      </c>
      <c r="H29" s="104">
        <v>69.309</v>
      </c>
      <c r="I29" s="330">
        <v>0.5905127052503233</v>
      </c>
      <c r="J29" s="330">
        <v>223.86730000000003</v>
      </c>
      <c r="K29" s="330">
        <v>0.5438565856497901</v>
      </c>
      <c r="L29" s="330"/>
      <c r="M29" s="330" t="e">
        <v>#DIV/0!</v>
      </c>
      <c r="N29" s="330"/>
      <c r="O29" s="330" t="e">
        <v>#DIV/0!</v>
      </c>
      <c r="P29" s="330"/>
      <c r="Q29" s="330" t="e">
        <v>#DIV/0!</v>
      </c>
      <c r="R29" s="330"/>
      <c r="S29" s="330">
        <v>0</v>
      </c>
      <c r="T29" s="330"/>
      <c r="U29" s="330" t="e">
        <v>#DIV/0!</v>
      </c>
      <c r="V29" s="330"/>
      <c r="W29" s="330">
        <v>0</v>
      </c>
      <c r="X29" s="330"/>
      <c r="Y29" s="330">
        <v>0</v>
      </c>
      <c r="Z29" s="330"/>
      <c r="AA29" s="330">
        <v>0</v>
      </c>
      <c r="AB29" s="330"/>
      <c r="AC29" s="330">
        <v>0</v>
      </c>
    </row>
    <row r="30" spans="1:29" s="75" customFormat="1" ht="16.5" customHeight="1">
      <c r="A30" s="124"/>
      <c r="B30" s="329" t="s">
        <v>270</v>
      </c>
      <c r="C30" s="325" t="s">
        <v>143</v>
      </c>
      <c r="D30" s="330"/>
      <c r="E30" s="330">
        <v>0</v>
      </c>
      <c r="F30" s="330"/>
      <c r="G30" s="330" t="e">
        <v>#DIV/0!</v>
      </c>
      <c r="H30" s="104">
        <v>11.1649</v>
      </c>
      <c r="I30" s="330">
        <v>0.09512495206754294</v>
      </c>
      <c r="J30" s="330"/>
      <c r="K30" s="330">
        <v>0</v>
      </c>
      <c r="L30" s="330"/>
      <c r="M30" s="330" t="e">
        <v>#DIV/0!</v>
      </c>
      <c r="N30" s="330"/>
      <c r="O30" s="330" t="e">
        <v>#DIV/0!</v>
      </c>
      <c r="P30" s="330"/>
      <c r="Q30" s="330" t="e">
        <v>#DIV/0!</v>
      </c>
      <c r="R30" s="330"/>
      <c r="S30" s="330">
        <v>0</v>
      </c>
      <c r="T30" s="330"/>
      <c r="U30" s="330" t="e">
        <v>#DIV/0!</v>
      </c>
      <c r="V30" s="330">
        <v>1.0151</v>
      </c>
      <c r="W30" s="330">
        <v>0.5254129908633729</v>
      </c>
      <c r="X30" s="330"/>
      <c r="Y30" s="330">
        <v>0</v>
      </c>
      <c r="Z30" s="330">
        <v>4.360599999999997</v>
      </c>
      <c r="AA30" s="330">
        <v>0.11009344073282071</v>
      </c>
      <c r="AB30" s="330"/>
      <c r="AC30" s="330">
        <v>0</v>
      </c>
    </row>
    <row r="31" spans="1:29" s="75" customFormat="1" ht="16.5" customHeight="1">
      <c r="A31" s="124"/>
      <c r="B31" s="329" t="s">
        <v>271</v>
      </c>
      <c r="C31" s="325" t="s">
        <v>144</v>
      </c>
      <c r="D31" s="330"/>
      <c r="E31" s="330">
        <v>0</v>
      </c>
      <c r="F31" s="330"/>
      <c r="G31" s="330" t="e">
        <v>#DIV/0!</v>
      </c>
      <c r="H31" s="104">
        <v>5.8218000000000005</v>
      </c>
      <c r="I31" s="330">
        <v>0.04960173812097033</v>
      </c>
      <c r="J31" s="330"/>
      <c r="K31" s="330">
        <v>0</v>
      </c>
      <c r="L31" s="330"/>
      <c r="M31" s="330" t="e">
        <v>#DIV/0!</v>
      </c>
      <c r="N31" s="330"/>
      <c r="O31" s="330" t="e">
        <v>#DIV/0!</v>
      </c>
      <c r="P31" s="330"/>
      <c r="Q31" s="330" t="e">
        <v>#DIV/0!</v>
      </c>
      <c r="R31" s="330"/>
      <c r="S31" s="330">
        <v>0</v>
      </c>
      <c r="T31" s="330"/>
      <c r="U31" s="330" t="e">
        <v>#DIV/0!</v>
      </c>
      <c r="V31" s="330">
        <v>0.7842</v>
      </c>
      <c r="W31" s="330">
        <v>0.4058997807457955</v>
      </c>
      <c r="X31" s="330"/>
      <c r="Y31" s="330">
        <v>0</v>
      </c>
      <c r="Z31" s="330">
        <v>2.473</v>
      </c>
      <c r="AA31" s="330">
        <v>0.062436609396015634</v>
      </c>
      <c r="AB31" s="330"/>
      <c r="AC31" s="330">
        <v>0</v>
      </c>
    </row>
    <row r="32" spans="1:29" s="75" customFormat="1" ht="30" customHeight="1">
      <c r="A32" s="124"/>
      <c r="B32" s="329" t="s">
        <v>272</v>
      </c>
      <c r="C32" s="325" t="s">
        <v>145</v>
      </c>
      <c r="D32" s="330"/>
      <c r="E32" s="330">
        <v>0</v>
      </c>
      <c r="F32" s="330"/>
      <c r="G32" s="330" t="e">
        <v>#DIV/0!</v>
      </c>
      <c r="H32" s="104">
        <v>19.311999999999998</v>
      </c>
      <c r="I32" s="330">
        <v>0.16453824703565542</v>
      </c>
      <c r="J32" s="330"/>
      <c r="K32" s="330">
        <v>0</v>
      </c>
      <c r="L32" s="330"/>
      <c r="M32" s="330" t="e">
        <v>#DIV/0!</v>
      </c>
      <c r="N32" s="330"/>
      <c r="O32" s="330" t="e">
        <v>#DIV/0!</v>
      </c>
      <c r="P32" s="330"/>
      <c r="Q32" s="330" t="e">
        <v>#DIV/0!</v>
      </c>
      <c r="R32" s="330"/>
      <c r="S32" s="330">
        <v>0</v>
      </c>
      <c r="T32" s="330"/>
      <c r="U32" s="330" t="e">
        <v>#DIV/0!</v>
      </c>
      <c r="V32" s="330">
        <v>5.7036</v>
      </c>
      <c r="W32" s="330">
        <v>2.952167800894822</v>
      </c>
      <c r="X32" s="330"/>
      <c r="Y32" s="330">
        <v>0</v>
      </c>
      <c r="Z32" s="330">
        <v>35.839</v>
      </c>
      <c r="AA32" s="330">
        <v>0.9048385136044498</v>
      </c>
      <c r="AB32" s="330"/>
      <c r="AC32" s="330">
        <v>0</v>
      </c>
    </row>
    <row r="33" spans="1:29" s="75" customFormat="1" ht="16.5" customHeight="1">
      <c r="A33" s="124"/>
      <c r="B33" s="329" t="s">
        <v>273</v>
      </c>
      <c r="C33" s="325" t="s">
        <v>146</v>
      </c>
      <c r="D33" s="330"/>
      <c r="E33" s="330">
        <v>0</v>
      </c>
      <c r="F33" s="330"/>
      <c r="G33" s="330" t="e">
        <v>#DIV/0!</v>
      </c>
      <c r="H33" s="104">
        <v>4.569</v>
      </c>
      <c r="I33" s="330">
        <v>0.03892788166455622</v>
      </c>
      <c r="J33" s="330"/>
      <c r="K33" s="330">
        <v>0</v>
      </c>
      <c r="L33" s="330"/>
      <c r="M33" s="330" t="e">
        <v>#DIV/0!</v>
      </c>
      <c r="N33" s="330"/>
      <c r="O33" s="330" t="e">
        <v>#DIV/0!</v>
      </c>
      <c r="P33" s="330"/>
      <c r="Q33" s="330" t="e">
        <v>#DIV/0!</v>
      </c>
      <c r="R33" s="330"/>
      <c r="S33" s="330">
        <v>0</v>
      </c>
      <c r="T33" s="330"/>
      <c r="U33" s="330" t="e">
        <v>#DIV/0!</v>
      </c>
      <c r="V33" s="330"/>
      <c r="W33" s="330">
        <v>0</v>
      </c>
      <c r="X33" s="330"/>
      <c r="Y33" s="330">
        <v>0</v>
      </c>
      <c r="Z33" s="330">
        <v>13.487700000000004</v>
      </c>
      <c r="AA33" s="330">
        <v>0.3405282072586496</v>
      </c>
      <c r="AB33" s="330"/>
      <c r="AC33" s="330">
        <v>0</v>
      </c>
    </row>
    <row r="34" spans="1:29" s="75" customFormat="1" ht="21.75" customHeight="1">
      <c r="A34" s="124"/>
      <c r="B34" s="329" t="s">
        <v>236</v>
      </c>
      <c r="C34" s="325" t="s">
        <v>141</v>
      </c>
      <c r="D34" s="330"/>
      <c r="E34" s="330">
        <v>0</v>
      </c>
      <c r="F34" s="330"/>
      <c r="G34" s="330" t="e">
        <v>#DIV/0!</v>
      </c>
      <c r="H34" s="104">
        <v>17.0851</v>
      </c>
      <c r="I34" s="330">
        <v>0.1455650582243619</v>
      </c>
      <c r="J34" s="330"/>
      <c r="K34" s="330">
        <v>0</v>
      </c>
      <c r="L34" s="330"/>
      <c r="M34" s="330" t="e">
        <v>#DIV/0!</v>
      </c>
      <c r="N34" s="330"/>
      <c r="O34" s="330" t="e">
        <v>#DIV/0!</v>
      </c>
      <c r="P34" s="330"/>
      <c r="Q34" s="330" t="e">
        <v>#DIV/0!</v>
      </c>
      <c r="R34" s="330"/>
      <c r="S34" s="330">
        <v>0</v>
      </c>
      <c r="T34" s="330"/>
      <c r="U34" s="330" t="e">
        <v>#DIV/0!</v>
      </c>
      <c r="V34" s="330"/>
      <c r="W34" s="330">
        <v>0</v>
      </c>
      <c r="X34" s="330"/>
      <c r="Y34" s="330">
        <v>0</v>
      </c>
      <c r="Z34" s="330"/>
      <c r="AA34" s="330">
        <v>0</v>
      </c>
      <c r="AB34" s="330"/>
      <c r="AC34" s="330">
        <v>0</v>
      </c>
    </row>
    <row r="35" spans="1:29" s="75" customFormat="1" ht="16.5" customHeight="1">
      <c r="A35" s="124"/>
      <c r="B35" s="329" t="s">
        <v>279</v>
      </c>
      <c r="C35" s="325" t="s">
        <v>142</v>
      </c>
      <c r="D35" s="330"/>
      <c r="E35" s="330">
        <v>0</v>
      </c>
      <c r="F35" s="330"/>
      <c r="G35" s="330" t="e">
        <v>#DIV/0!</v>
      </c>
      <c r="H35" s="104">
        <v>0.4365</v>
      </c>
      <c r="I35" s="330">
        <v>0.003718980159023592</v>
      </c>
      <c r="J35" s="330"/>
      <c r="K35" s="330">
        <v>0</v>
      </c>
      <c r="L35" s="330"/>
      <c r="M35" s="330" t="e">
        <v>#DIV/0!</v>
      </c>
      <c r="N35" s="330"/>
      <c r="O35" s="330" t="e">
        <v>#DIV/0!</v>
      </c>
      <c r="P35" s="330"/>
      <c r="Q35" s="330" t="e">
        <v>#DIV/0!</v>
      </c>
      <c r="R35" s="330"/>
      <c r="S35" s="330">
        <v>0</v>
      </c>
      <c r="T35" s="330"/>
      <c r="U35" s="330" t="e">
        <v>#DIV/0!</v>
      </c>
      <c r="V35" s="330"/>
      <c r="W35" s="330">
        <v>0</v>
      </c>
      <c r="X35" s="330"/>
      <c r="Y35" s="330">
        <v>0</v>
      </c>
      <c r="Z35" s="330">
        <v>0.3883</v>
      </c>
      <c r="AA35" s="330">
        <v>0.009803532320450009</v>
      </c>
      <c r="AB35" s="330"/>
      <c r="AC35" s="330">
        <v>0</v>
      </c>
    </row>
    <row r="36" spans="1:29" s="75" customFormat="1" ht="16.5" customHeight="1">
      <c r="A36" s="124"/>
      <c r="B36" s="329" t="s">
        <v>268</v>
      </c>
      <c r="C36" s="325" t="s">
        <v>269</v>
      </c>
      <c r="D36" s="330"/>
      <c r="E36" s="330">
        <v>0</v>
      </c>
      <c r="F36" s="330"/>
      <c r="G36" s="330" t="e">
        <v>#DIV/0!</v>
      </c>
      <c r="H36" s="104">
        <v>0</v>
      </c>
      <c r="I36" s="330">
        <v>0</v>
      </c>
      <c r="J36" s="330"/>
      <c r="K36" s="330">
        <v>0</v>
      </c>
      <c r="L36" s="330"/>
      <c r="M36" s="330" t="e">
        <v>#DIV/0!</v>
      </c>
      <c r="N36" s="330"/>
      <c r="O36" s="330" t="e">
        <v>#DIV/0!</v>
      </c>
      <c r="P36" s="330"/>
      <c r="Q36" s="330" t="e">
        <v>#DIV/0!</v>
      </c>
      <c r="R36" s="330"/>
      <c r="S36" s="330">
        <v>0</v>
      </c>
      <c r="T36" s="330"/>
      <c r="U36" s="330" t="e">
        <v>#DIV/0!</v>
      </c>
      <c r="V36" s="330"/>
      <c r="W36" s="330">
        <v>0</v>
      </c>
      <c r="X36" s="330"/>
      <c r="Y36" s="330">
        <v>0</v>
      </c>
      <c r="Z36" s="330"/>
      <c r="AA36" s="330">
        <v>0</v>
      </c>
      <c r="AB36" s="330"/>
      <c r="AC36" s="330">
        <v>0</v>
      </c>
    </row>
    <row r="37" spans="1:29" s="75" customFormat="1" ht="16.5" customHeight="1">
      <c r="A37" s="124"/>
      <c r="B37" s="329" t="s">
        <v>274</v>
      </c>
      <c r="C37" s="325" t="s">
        <v>117</v>
      </c>
      <c r="D37" s="330"/>
      <c r="E37" s="330">
        <v>0</v>
      </c>
      <c r="F37" s="330"/>
      <c r="G37" s="330" t="e">
        <v>#DIV/0!</v>
      </c>
      <c r="H37" s="104">
        <v>0.39</v>
      </c>
      <c r="I37" s="330">
        <v>0.0033228001420829343</v>
      </c>
      <c r="J37" s="330"/>
      <c r="K37" s="330">
        <v>0</v>
      </c>
      <c r="L37" s="330"/>
      <c r="M37" s="330" t="e">
        <v>#DIV/0!</v>
      </c>
      <c r="N37" s="330"/>
      <c r="O37" s="330" t="e">
        <v>#DIV/0!</v>
      </c>
      <c r="P37" s="330"/>
      <c r="Q37" s="330" t="e">
        <v>#DIV/0!</v>
      </c>
      <c r="R37" s="330"/>
      <c r="S37" s="330">
        <v>0</v>
      </c>
      <c r="T37" s="330"/>
      <c r="U37" s="330" t="e">
        <v>#DIV/0!</v>
      </c>
      <c r="V37" s="330"/>
      <c r="W37" s="330">
        <v>0</v>
      </c>
      <c r="X37" s="330"/>
      <c r="Y37" s="330">
        <v>0</v>
      </c>
      <c r="Z37" s="330">
        <v>0.06</v>
      </c>
      <c r="AA37" s="330">
        <v>0.0015148388854674235</v>
      </c>
      <c r="AB37" s="330"/>
      <c r="AC37" s="330">
        <v>0</v>
      </c>
    </row>
    <row r="38" spans="1:29" s="75" customFormat="1" ht="16.5" customHeight="1">
      <c r="A38" s="124"/>
      <c r="B38" s="329" t="s">
        <v>275</v>
      </c>
      <c r="C38" s="325" t="s">
        <v>123</v>
      </c>
      <c r="D38" s="330"/>
      <c r="E38" s="330">
        <v>0</v>
      </c>
      <c r="F38" s="330"/>
      <c r="G38" s="330" t="e">
        <v>#DIV/0!</v>
      </c>
      <c r="H38" s="104">
        <v>3.2984</v>
      </c>
      <c r="I38" s="330">
        <v>0.028102369201657307</v>
      </c>
      <c r="J38" s="330"/>
      <c r="K38" s="330">
        <v>0</v>
      </c>
      <c r="L38" s="330"/>
      <c r="M38" s="330" t="e">
        <v>#DIV/0!</v>
      </c>
      <c r="N38" s="330"/>
      <c r="O38" s="330" t="e">
        <v>#DIV/0!</v>
      </c>
      <c r="P38" s="330"/>
      <c r="Q38" s="330" t="e">
        <v>#DIV/0!</v>
      </c>
      <c r="R38" s="330"/>
      <c r="S38" s="330">
        <v>0</v>
      </c>
      <c r="T38" s="330"/>
      <c r="U38" s="330" t="e">
        <v>#DIV/0!</v>
      </c>
      <c r="V38" s="330">
        <v>1.3645</v>
      </c>
      <c r="W38" s="330">
        <v>0.7062614777195079</v>
      </c>
      <c r="X38" s="330"/>
      <c r="Y38" s="330">
        <v>0</v>
      </c>
      <c r="Z38" s="330"/>
      <c r="AA38" s="330">
        <v>0</v>
      </c>
      <c r="AB38" s="330"/>
      <c r="AC38" s="330">
        <v>0</v>
      </c>
    </row>
    <row r="39" spans="1:29" s="75" customFormat="1" ht="16.5" customHeight="1">
      <c r="A39" s="124"/>
      <c r="B39" s="329" t="s">
        <v>276</v>
      </c>
      <c r="C39" s="325" t="s">
        <v>126</v>
      </c>
      <c r="D39" s="330"/>
      <c r="E39" s="330">
        <v>0</v>
      </c>
      <c r="F39" s="330"/>
      <c r="G39" s="330" t="e">
        <v>#DIV/0!</v>
      </c>
      <c r="H39" s="104">
        <v>3.0906000000000002</v>
      </c>
      <c r="I39" s="330">
        <v>0.026331913125952608</v>
      </c>
      <c r="J39" s="330"/>
      <c r="K39" s="330">
        <v>0</v>
      </c>
      <c r="L39" s="330"/>
      <c r="M39" s="330" t="e">
        <v>#DIV/0!</v>
      </c>
      <c r="N39" s="330"/>
      <c r="O39" s="330" t="e">
        <v>#DIV/0!</v>
      </c>
      <c r="P39" s="330"/>
      <c r="Q39" s="330" t="e">
        <v>#DIV/0!</v>
      </c>
      <c r="R39" s="330"/>
      <c r="S39" s="330">
        <v>0</v>
      </c>
      <c r="T39" s="330"/>
      <c r="U39" s="330" t="e">
        <v>#DIV/0!</v>
      </c>
      <c r="V39" s="330"/>
      <c r="W39" s="330">
        <v>0</v>
      </c>
      <c r="X39" s="330"/>
      <c r="Y39" s="330">
        <v>0</v>
      </c>
      <c r="Z39" s="330">
        <v>11.3502</v>
      </c>
      <c r="AA39" s="330">
        <v>0.28656207196387246</v>
      </c>
      <c r="AB39" s="330"/>
      <c r="AC39" s="330">
        <v>0</v>
      </c>
    </row>
    <row r="40" spans="1:29" s="75" customFormat="1" ht="30" customHeight="1">
      <c r="A40" s="124"/>
      <c r="B40" s="329" t="s">
        <v>277</v>
      </c>
      <c r="C40" s="325" t="s">
        <v>131</v>
      </c>
      <c r="D40" s="330"/>
      <c r="E40" s="330">
        <v>0</v>
      </c>
      <c r="F40" s="330"/>
      <c r="G40" s="330" t="e">
        <v>#DIV/0!</v>
      </c>
      <c r="H40" s="104">
        <v>24.3745</v>
      </c>
      <c r="I40" s="330">
        <v>0.20767074888000123</v>
      </c>
      <c r="J40" s="330"/>
      <c r="K40" s="330">
        <v>0</v>
      </c>
      <c r="L40" s="330"/>
      <c r="M40" s="330" t="e">
        <v>#DIV/0!</v>
      </c>
      <c r="N40" s="330"/>
      <c r="O40" s="330" t="e">
        <v>#DIV/0!</v>
      </c>
      <c r="P40" s="330"/>
      <c r="Q40" s="330" t="e">
        <v>#DIV/0!</v>
      </c>
      <c r="R40" s="330"/>
      <c r="S40" s="330">
        <v>0</v>
      </c>
      <c r="T40" s="330"/>
      <c r="U40" s="330" t="e">
        <v>#DIV/0!</v>
      </c>
      <c r="V40" s="330"/>
      <c r="W40" s="330">
        <v>0</v>
      </c>
      <c r="X40" s="330"/>
      <c r="Y40" s="330">
        <v>0</v>
      </c>
      <c r="Z40" s="330"/>
      <c r="AA40" s="330">
        <v>0</v>
      </c>
      <c r="AB40" s="330"/>
      <c r="AC40" s="330">
        <v>0</v>
      </c>
    </row>
    <row r="41" spans="1:29" s="75" customFormat="1" ht="30" customHeight="1">
      <c r="A41" s="124"/>
      <c r="B41" s="329" t="s">
        <v>280</v>
      </c>
      <c r="C41" s="325" t="s">
        <v>11</v>
      </c>
      <c r="D41" s="330"/>
      <c r="E41" s="330">
        <v>0</v>
      </c>
      <c r="F41" s="330"/>
      <c r="G41" s="330" t="e">
        <v>#DIV/0!</v>
      </c>
      <c r="H41" s="104">
        <v>0</v>
      </c>
      <c r="I41" s="330">
        <v>0</v>
      </c>
      <c r="J41" s="330"/>
      <c r="K41" s="330">
        <v>0</v>
      </c>
      <c r="L41" s="330"/>
      <c r="M41" s="330" t="e">
        <v>#DIV/0!</v>
      </c>
      <c r="N41" s="330"/>
      <c r="O41" s="330" t="e">
        <v>#DIV/0!</v>
      </c>
      <c r="P41" s="330"/>
      <c r="Q41" s="330" t="e">
        <v>#DIV/0!</v>
      </c>
      <c r="R41" s="330"/>
      <c r="S41" s="330">
        <v>0</v>
      </c>
      <c r="T41" s="330"/>
      <c r="U41" s="330" t="e">
        <v>#DIV/0!</v>
      </c>
      <c r="V41" s="330"/>
      <c r="W41" s="330">
        <v>0</v>
      </c>
      <c r="X41" s="330"/>
      <c r="Y41" s="330">
        <v>0</v>
      </c>
      <c r="Z41" s="330"/>
      <c r="AA41" s="330">
        <v>0</v>
      </c>
      <c r="AB41" s="330"/>
      <c r="AC41" s="330">
        <v>0</v>
      </c>
    </row>
    <row r="42" spans="1:29" s="75" customFormat="1" ht="16.5" customHeight="1">
      <c r="A42" s="124"/>
      <c r="B42" s="329" t="s">
        <v>278</v>
      </c>
      <c r="C42" s="325" t="s">
        <v>147</v>
      </c>
      <c r="D42" s="330"/>
      <c r="E42" s="330">
        <v>0</v>
      </c>
      <c r="F42" s="330"/>
      <c r="G42" s="330" t="e">
        <v>#DIV/0!</v>
      </c>
      <c r="H42" s="104">
        <v>0</v>
      </c>
      <c r="I42" s="330">
        <v>0</v>
      </c>
      <c r="J42" s="330"/>
      <c r="K42" s="330">
        <v>0</v>
      </c>
      <c r="L42" s="330"/>
      <c r="M42" s="330" t="e">
        <v>#DIV/0!</v>
      </c>
      <c r="N42" s="330"/>
      <c r="O42" s="330" t="e">
        <v>#DIV/0!</v>
      </c>
      <c r="P42" s="330"/>
      <c r="Q42" s="330" t="e">
        <v>#DIV/0!</v>
      </c>
      <c r="R42" s="330"/>
      <c r="S42" s="330">
        <v>0</v>
      </c>
      <c r="T42" s="330"/>
      <c r="U42" s="330" t="e">
        <v>#DIV/0!</v>
      </c>
      <c r="V42" s="330"/>
      <c r="W42" s="330">
        <v>0</v>
      </c>
      <c r="X42" s="330"/>
      <c r="Y42" s="330">
        <v>0</v>
      </c>
      <c r="Z42" s="330"/>
      <c r="AA42" s="330">
        <v>0</v>
      </c>
      <c r="AB42" s="330"/>
      <c r="AC42" s="330">
        <v>0</v>
      </c>
    </row>
    <row r="43" spans="1:29" s="75" customFormat="1" ht="16.5" customHeight="1">
      <c r="A43" s="124"/>
      <c r="B43" s="329" t="s">
        <v>237</v>
      </c>
      <c r="C43" s="325" t="s">
        <v>148</v>
      </c>
      <c r="D43" s="330"/>
      <c r="E43" s="330">
        <v>0</v>
      </c>
      <c r="F43" s="330"/>
      <c r="G43" s="330" t="e">
        <v>#DIV/0!</v>
      </c>
      <c r="H43" s="104">
        <v>1.1903</v>
      </c>
      <c r="I43" s="330">
        <v>0.0101413564336444</v>
      </c>
      <c r="J43" s="330"/>
      <c r="K43" s="330">
        <v>0</v>
      </c>
      <c r="L43" s="330"/>
      <c r="M43" s="330" t="e">
        <v>#DIV/0!</v>
      </c>
      <c r="N43" s="330"/>
      <c r="O43" s="330" t="e">
        <v>#DIV/0!</v>
      </c>
      <c r="P43" s="330"/>
      <c r="Q43" s="330" t="e">
        <v>#DIV/0!</v>
      </c>
      <c r="R43" s="330"/>
      <c r="S43" s="330">
        <v>0</v>
      </c>
      <c r="T43" s="330"/>
      <c r="U43" s="330" t="e">
        <v>#DIV/0!</v>
      </c>
      <c r="V43" s="330"/>
      <c r="W43" s="330">
        <v>0</v>
      </c>
      <c r="X43" s="330"/>
      <c r="Y43" s="330">
        <v>0</v>
      </c>
      <c r="Z43" s="330">
        <v>0</v>
      </c>
      <c r="AA43" s="330">
        <v>0</v>
      </c>
      <c r="AB43" s="330"/>
      <c r="AC43" s="330">
        <v>0</v>
      </c>
    </row>
    <row r="44" spans="1:29" ht="16.5" customHeight="1">
      <c r="A44" s="122" t="s">
        <v>102</v>
      </c>
      <c r="B44" s="322" t="s">
        <v>119</v>
      </c>
      <c r="C44" s="323" t="s">
        <v>120</v>
      </c>
      <c r="D44" s="104"/>
      <c r="E44" s="104">
        <v>0</v>
      </c>
      <c r="F44" s="104"/>
      <c r="G44" s="104" t="e">
        <v>#DIV/0!</v>
      </c>
      <c r="H44" s="104">
        <v>0</v>
      </c>
      <c r="I44" s="104">
        <v>0</v>
      </c>
      <c r="J44" s="104"/>
      <c r="K44" s="104">
        <v>0</v>
      </c>
      <c r="L44" s="104"/>
      <c r="M44" s="104" t="e">
        <v>#DIV/0!</v>
      </c>
      <c r="N44" s="104"/>
      <c r="O44" s="104" t="e">
        <v>#DIV/0!</v>
      </c>
      <c r="P44" s="104"/>
      <c r="Q44" s="104" t="e">
        <v>#DIV/0!</v>
      </c>
      <c r="R44" s="104"/>
      <c r="S44" s="104">
        <v>0</v>
      </c>
      <c r="T44" s="104"/>
      <c r="U44" s="104" t="e">
        <v>#DIV/0!</v>
      </c>
      <c r="V44" s="104"/>
      <c r="W44" s="104">
        <v>0</v>
      </c>
      <c r="X44" s="104"/>
      <c r="Y44" s="104">
        <v>0</v>
      </c>
      <c r="Z44" s="104"/>
      <c r="AA44" s="104">
        <v>0</v>
      </c>
      <c r="AB44" s="104"/>
      <c r="AC44" s="104">
        <v>0</v>
      </c>
    </row>
    <row r="45" spans="1:29" ht="16.5" customHeight="1">
      <c r="A45" s="122" t="s">
        <v>105</v>
      </c>
      <c r="B45" s="245" t="s">
        <v>150</v>
      </c>
      <c r="C45" s="323" t="s">
        <v>151</v>
      </c>
      <c r="D45" s="104"/>
      <c r="E45" s="104">
        <v>0</v>
      </c>
      <c r="F45" s="104"/>
      <c r="G45" s="104" t="e">
        <v>#DIV/0!</v>
      </c>
      <c r="H45" s="104">
        <v>1.8943</v>
      </c>
      <c r="I45" s="104">
        <v>0.016139436690122314</v>
      </c>
      <c r="J45" s="104"/>
      <c r="K45" s="104">
        <v>0</v>
      </c>
      <c r="L45" s="104"/>
      <c r="M45" s="104" t="e">
        <v>#DIV/0!</v>
      </c>
      <c r="N45" s="104"/>
      <c r="O45" s="104" t="e">
        <v>#DIV/0!</v>
      </c>
      <c r="P45" s="104"/>
      <c r="Q45" s="104" t="e">
        <v>#DIV/0!</v>
      </c>
      <c r="R45" s="104"/>
      <c r="S45" s="104">
        <v>0</v>
      </c>
      <c r="T45" s="104"/>
      <c r="U45" s="104" t="e">
        <v>#DIV/0!</v>
      </c>
      <c r="V45" s="104"/>
      <c r="W45" s="104">
        <v>0</v>
      </c>
      <c r="X45" s="104"/>
      <c r="Y45" s="104">
        <v>0</v>
      </c>
      <c r="Z45" s="330">
        <v>8.297299999999998</v>
      </c>
      <c r="AA45" s="104">
        <v>0.20948454473981418</v>
      </c>
      <c r="AB45" s="104"/>
      <c r="AC45" s="104">
        <v>0</v>
      </c>
    </row>
    <row r="46" spans="1:29" ht="16.5" customHeight="1">
      <c r="A46" s="122" t="s">
        <v>108</v>
      </c>
      <c r="B46" s="245" t="s">
        <v>153</v>
      </c>
      <c r="C46" s="323" t="s">
        <v>154</v>
      </c>
      <c r="D46" s="104"/>
      <c r="E46" s="104">
        <v>0</v>
      </c>
      <c r="F46" s="104"/>
      <c r="G46" s="104" t="e">
        <v>#DIV/0!</v>
      </c>
      <c r="H46" s="104">
        <v>93.1049</v>
      </c>
      <c r="I46" s="104">
        <v>0.7932537819195318</v>
      </c>
      <c r="J46" s="104"/>
      <c r="K46" s="104">
        <v>0</v>
      </c>
      <c r="L46" s="104"/>
      <c r="M46" s="104" t="e">
        <v>#DIV/0!</v>
      </c>
      <c r="N46" s="104"/>
      <c r="O46" s="104" t="e">
        <v>#DIV/0!</v>
      </c>
      <c r="P46" s="104"/>
      <c r="Q46" s="104" t="e">
        <v>#DIV/0!</v>
      </c>
      <c r="R46" s="104"/>
      <c r="S46" s="104">
        <v>0</v>
      </c>
      <c r="T46" s="104"/>
      <c r="U46" s="104" t="e">
        <v>#DIV/0!</v>
      </c>
      <c r="V46" s="104">
        <v>16.6224</v>
      </c>
      <c r="W46" s="104">
        <v>8.60370889501264</v>
      </c>
      <c r="X46" s="104"/>
      <c r="Y46" s="104">
        <v>0</v>
      </c>
      <c r="Z46" s="330">
        <v>0</v>
      </c>
      <c r="AA46" s="104">
        <v>0</v>
      </c>
      <c r="AB46" s="104"/>
      <c r="AC46" s="104">
        <v>0</v>
      </c>
    </row>
    <row r="47" spans="1:29" ht="16.5" customHeight="1">
      <c r="A47" s="122" t="s">
        <v>111</v>
      </c>
      <c r="B47" s="331" t="s">
        <v>228</v>
      </c>
      <c r="C47" s="323" t="s">
        <v>78</v>
      </c>
      <c r="D47" s="104"/>
      <c r="E47" s="104">
        <v>0</v>
      </c>
      <c r="F47" s="104"/>
      <c r="G47" s="104" t="e">
        <v>#DIV/0!</v>
      </c>
      <c r="H47" s="104">
        <v>2.5579538487363607E-13</v>
      </c>
      <c r="I47" s="104">
        <v>2.17937677231353E-15</v>
      </c>
      <c r="J47" s="104"/>
      <c r="K47" s="104">
        <v>0</v>
      </c>
      <c r="L47" s="104"/>
      <c r="M47" s="104" t="e">
        <v>#DIV/0!</v>
      </c>
      <c r="N47" s="104"/>
      <c r="O47" s="104" t="e">
        <v>#DIV/0!</v>
      </c>
      <c r="P47" s="104"/>
      <c r="Q47" s="104" t="e">
        <v>#DIV/0!</v>
      </c>
      <c r="R47" s="104"/>
      <c r="S47" s="104">
        <v>0</v>
      </c>
      <c r="T47" s="104"/>
      <c r="U47" s="104" t="e">
        <v>#DIV/0!</v>
      </c>
      <c r="V47" s="104">
        <v>77.344</v>
      </c>
      <c r="W47" s="104">
        <v>40.033043409848005</v>
      </c>
      <c r="X47" s="104"/>
      <c r="Y47" s="104">
        <v>0</v>
      </c>
      <c r="Z47" s="330">
        <v>2325.2529833333338</v>
      </c>
      <c r="AA47" s="104">
        <v>58.70639396170781</v>
      </c>
      <c r="AB47" s="104"/>
      <c r="AC47" s="104">
        <v>0</v>
      </c>
    </row>
    <row r="48" spans="1:29" ht="16.5" customHeight="1">
      <c r="A48" s="122" t="s">
        <v>113</v>
      </c>
      <c r="B48" s="331" t="s">
        <v>229</v>
      </c>
      <c r="C48" s="323" t="s">
        <v>80</v>
      </c>
      <c r="D48" s="104"/>
      <c r="E48" s="104">
        <v>0</v>
      </c>
      <c r="F48" s="104"/>
      <c r="G48" s="104" t="e">
        <v>#DIV/0!</v>
      </c>
      <c r="H48" s="104">
        <v>1556.05433</v>
      </c>
      <c r="I48" s="104">
        <v>13.257583458494269</v>
      </c>
      <c r="J48" s="104"/>
      <c r="K48" s="104">
        <v>0</v>
      </c>
      <c r="L48" s="104"/>
      <c r="M48" s="104" t="e">
        <v>#DIV/0!</v>
      </c>
      <c r="N48" s="104"/>
      <c r="O48" s="104" t="e">
        <v>#DIV/0!</v>
      </c>
      <c r="P48" s="104"/>
      <c r="Q48" s="104" t="e">
        <v>#DIV/0!</v>
      </c>
      <c r="R48" s="104"/>
      <c r="S48" s="104">
        <v>0</v>
      </c>
      <c r="T48" s="104"/>
      <c r="U48" s="104" t="e">
        <v>#DIV/0!</v>
      </c>
      <c r="V48" s="104"/>
      <c r="W48" s="104">
        <v>0</v>
      </c>
      <c r="X48" s="104"/>
      <c r="Y48" s="104">
        <v>0</v>
      </c>
      <c r="Z48" s="104"/>
      <c r="AA48" s="104">
        <v>0</v>
      </c>
      <c r="AB48" s="104"/>
      <c r="AC48" s="104">
        <v>0</v>
      </c>
    </row>
    <row r="49" spans="1:29" ht="16.5" customHeight="1">
      <c r="A49" s="122" t="s">
        <v>116</v>
      </c>
      <c r="B49" s="322" t="s">
        <v>82</v>
      </c>
      <c r="C49" s="323" t="s">
        <v>83</v>
      </c>
      <c r="D49" s="104"/>
      <c r="E49" s="104">
        <v>0</v>
      </c>
      <c r="F49" s="104"/>
      <c r="G49" s="104" t="e">
        <v>#DIV/0!</v>
      </c>
      <c r="H49" s="104">
        <v>42.6034</v>
      </c>
      <c r="I49" s="104">
        <v>0.3629809835210669</v>
      </c>
      <c r="J49" s="104"/>
      <c r="K49" s="104">
        <v>0</v>
      </c>
      <c r="L49" s="104"/>
      <c r="M49" s="104" t="e">
        <v>#DIV/0!</v>
      </c>
      <c r="N49" s="104"/>
      <c r="O49" s="104" t="e">
        <v>#DIV/0!</v>
      </c>
      <c r="P49" s="104"/>
      <c r="Q49" s="104" t="e">
        <v>#DIV/0!</v>
      </c>
      <c r="R49" s="104"/>
      <c r="S49" s="104">
        <v>0</v>
      </c>
      <c r="T49" s="104"/>
      <c r="U49" s="104" t="e">
        <v>#DIV/0!</v>
      </c>
      <c r="V49" s="104"/>
      <c r="W49" s="104">
        <v>0</v>
      </c>
      <c r="X49" s="104"/>
      <c r="Y49" s="104">
        <v>0</v>
      </c>
      <c r="Z49" s="330">
        <v>9.087900000000007</v>
      </c>
      <c r="AA49" s="104">
        <v>0.22944507178732346</v>
      </c>
      <c r="AB49" s="104"/>
      <c r="AC49" s="104">
        <v>0</v>
      </c>
    </row>
    <row r="50" spans="1:29" ht="16.5" customHeight="1">
      <c r="A50" s="122" t="s">
        <v>118</v>
      </c>
      <c r="B50" s="322" t="s">
        <v>85</v>
      </c>
      <c r="C50" s="323" t="s">
        <v>86</v>
      </c>
      <c r="D50" s="104"/>
      <c r="E50" s="104">
        <v>0</v>
      </c>
      <c r="F50" s="104"/>
      <c r="G50" s="104" t="e">
        <v>#DIV/0!</v>
      </c>
      <c r="H50" s="104">
        <v>0.2</v>
      </c>
      <c r="I50" s="104">
        <v>0.0017040000728630433</v>
      </c>
      <c r="J50" s="104"/>
      <c r="K50" s="104">
        <v>0</v>
      </c>
      <c r="L50" s="104"/>
      <c r="M50" s="104" t="e">
        <v>#DIV/0!</v>
      </c>
      <c r="N50" s="104"/>
      <c r="O50" s="104" t="e">
        <v>#DIV/0!</v>
      </c>
      <c r="P50" s="104"/>
      <c r="Q50" s="104" t="e">
        <v>#DIV/0!</v>
      </c>
      <c r="R50" s="104"/>
      <c r="S50" s="104">
        <v>0</v>
      </c>
      <c r="T50" s="104"/>
      <c r="U50" s="104" t="e">
        <v>#DIV/0!</v>
      </c>
      <c r="V50" s="104"/>
      <c r="W50" s="104">
        <v>0</v>
      </c>
      <c r="X50" s="104"/>
      <c r="Y50" s="104">
        <v>0</v>
      </c>
      <c r="Z50" s="330">
        <v>0</v>
      </c>
      <c r="AA50" s="104">
        <v>0</v>
      </c>
      <c r="AB50" s="104"/>
      <c r="AC50" s="104">
        <v>0</v>
      </c>
    </row>
    <row r="51" spans="1:29" ht="16.5" customHeight="1">
      <c r="A51" s="122" t="s">
        <v>121</v>
      </c>
      <c r="B51" s="322" t="s">
        <v>88</v>
      </c>
      <c r="C51" s="323" t="s">
        <v>89</v>
      </c>
      <c r="D51" s="104"/>
      <c r="E51" s="104">
        <v>0</v>
      </c>
      <c r="F51" s="104"/>
      <c r="G51" s="104" t="e">
        <v>#DIV/0!</v>
      </c>
      <c r="H51" s="104">
        <v>0</v>
      </c>
      <c r="I51" s="104">
        <v>0</v>
      </c>
      <c r="J51" s="104"/>
      <c r="K51" s="104">
        <v>0</v>
      </c>
      <c r="L51" s="104"/>
      <c r="M51" s="104" t="e">
        <v>#DIV/0!</v>
      </c>
      <c r="N51" s="104"/>
      <c r="O51" s="104" t="e">
        <v>#DIV/0!</v>
      </c>
      <c r="P51" s="104"/>
      <c r="Q51" s="104" t="e">
        <v>#DIV/0!</v>
      </c>
      <c r="R51" s="104"/>
      <c r="S51" s="104">
        <v>0</v>
      </c>
      <c r="T51" s="104"/>
      <c r="U51" s="104" t="e">
        <v>#DIV/0!</v>
      </c>
      <c r="V51" s="104"/>
      <c r="W51" s="104">
        <v>0</v>
      </c>
      <c r="X51" s="104"/>
      <c r="Y51" s="104">
        <v>0</v>
      </c>
      <c r="Z51" s="104"/>
      <c r="AA51" s="104">
        <v>0</v>
      </c>
      <c r="AB51" s="104"/>
      <c r="AC51" s="104">
        <v>0</v>
      </c>
    </row>
    <row r="52" spans="1:29" ht="16.5" customHeight="1">
      <c r="A52" s="122" t="s">
        <v>124</v>
      </c>
      <c r="B52" s="322" t="s">
        <v>128</v>
      </c>
      <c r="C52" s="323" t="s">
        <v>129</v>
      </c>
      <c r="D52" s="104"/>
      <c r="E52" s="104">
        <v>0</v>
      </c>
      <c r="F52" s="104"/>
      <c r="G52" s="104" t="e">
        <v>#DIV/0!</v>
      </c>
      <c r="H52" s="104">
        <v>1.2982</v>
      </c>
      <c r="I52" s="104">
        <v>0.011060664472954014</v>
      </c>
      <c r="J52" s="104"/>
      <c r="K52" s="104">
        <v>0</v>
      </c>
      <c r="L52" s="104"/>
      <c r="M52" s="104" t="e">
        <v>#DIV/0!</v>
      </c>
      <c r="N52" s="104"/>
      <c r="O52" s="104" t="e">
        <v>#DIV/0!</v>
      </c>
      <c r="P52" s="104"/>
      <c r="Q52" s="104" t="e">
        <v>#DIV/0!</v>
      </c>
      <c r="R52" s="104"/>
      <c r="S52" s="104">
        <v>0</v>
      </c>
      <c r="T52" s="104"/>
      <c r="U52" s="104" t="e">
        <v>#DIV/0!</v>
      </c>
      <c r="V52" s="104"/>
      <c r="W52" s="104">
        <v>0</v>
      </c>
      <c r="X52" s="104"/>
      <c r="Y52" s="104">
        <v>0</v>
      </c>
      <c r="Z52" s="330">
        <v>0.02190000000000003</v>
      </c>
      <c r="AA52" s="104">
        <v>0.0005529161931956103</v>
      </c>
      <c r="AB52" s="104"/>
      <c r="AC52" s="104">
        <v>0</v>
      </c>
    </row>
    <row r="53" spans="1:29" ht="16.5" customHeight="1">
      <c r="A53" s="122" t="s">
        <v>127</v>
      </c>
      <c r="B53" s="322" t="s">
        <v>232</v>
      </c>
      <c r="C53" s="323" t="s">
        <v>136</v>
      </c>
      <c r="D53" s="104"/>
      <c r="E53" s="104">
        <v>0</v>
      </c>
      <c r="F53" s="104"/>
      <c r="G53" s="104" t="e">
        <v>#DIV/0!</v>
      </c>
      <c r="H53" s="104">
        <v>239.83679999999998</v>
      </c>
      <c r="I53" s="104">
        <v>2.0434096233761956</v>
      </c>
      <c r="J53" s="104"/>
      <c r="K53" s="104">
        <v>0</v>
      </c>
      <c r="L53" s="104"/>
      <c r="M53" s="104" t="e">
        <v>#DIV/0!</v>
      </c>
      <c r="N53" s="104"/>
      <c r="O53" s="104" t="e">
        <v>#DIV/0!</v>
      </c>
      <c r="P53" s="104"/>
      <c r="Q53" s="104" t="e">
        <v>#DIV/0!</v>
      </c>
      <c r="R53" s="104"/>
      <c r="S53" s="104">
        <v>0</v>
      </c>
      <c r="T53" s="104"/>
      <c r="U53" s="104" t="e">
        <v>#DIV/0!</v>
      </c>
      <c r="V53" s="104"/>
      <c r="W53" s="104">
        <v>0</v>
      </c>
      <c r="X53" s="104"/>
      <c r="Y53" s="104">
        <v>0</v>
      </c>
      <c r="Z53" s="104"/>
      <c r="AA53" s="104">
        <v>0</v>
      </c>
      <c r="AB53" s="104"/>
      <c r="AC53" s="104">
        <v>0</v>
      </c>
    </row>
    <row r="54" spans="1:29" ht="16.5" customHeight="1">
      <c r="A54" s="122" t="s">
        <v>130</v>
      </c>
      <c r="B54" s="322" t="s">
        <v>133</v>
      </c>
      <c r="C54" s="323" t="s">
        <v>134</v>
      </c>
      <c r="D54" s="104"/>
      <c r="E54" s="104">
        <v>0</v>
      </c>
      <c r="F54" s="104"/>
      <c r="G54" s="104" t="e">
        <v>#DIV/0!</v>
      </c>
      <c r="H54" s="104">
        <v>80.98349999999999</v>
      </c>
      <c r="I54" s="104">
        <v>0.6899794495035212</v>
      </c>
      <c r="J54" s="104">
        <v>493.7067</v>
      </c>
      <c r="K54" s="104">
        <v>1.1993964289310017</v>
      </c>
      <c r="L54" s="104"/>
      <c r="M54" s="104" t="e">
        <v>#DIV/0!</v>
      </c>
      <c r="N54" s="104"/>
      <c r="O54" s="104" t="e">
        <v>#DIV/0!</v>
      </c>
      <c r="P54" s="104"/>
      <c r="Q54" s="104" t="e">
        <v>#DIV/0!</v>
      </c>
      <c r="R54" s="104"/>
      <c r="S54" s="104">
        <v>0</v>
      </c>
      <c r="T54" s="104"/>
      <c r="U54" s="104" t="e">
        <v>#DIV/0!</v>
      </c>
      <c r="V54" s="104">
        <v>0.8687</v>
      </c>
      <c r="W54" s="104">
        <v>0.4496367502344716</v>
      </c>
      <c r="X54" s="104"/>
      <c r="Y54" s="104">
        <v>0</v>
      </c>
      <c r="Z54" s="104"/>
      <c r="AA54" s="104">
        <v>0</v>
      </c>
      <c r="AB54" s="104"/>
      <c r="AC54" s="104">
        <v>0</v>
      </c>
    </row>
    <row r="55" spans="1:29" ht="16.5" customHeight="1">
      <c r="A55" s="122" t="s">
        <v>132</v>
      </c>
      <c r="B55" s="245" t="s">
        <v>156</v>
      </c>
      <c r="C55" s="323" t="s">
        <v>157</v>
      </c>
      <c r="D55" s="104"/>
      <c r="E55" s="104">
        <v>0</v>
      </c>
      <c r="F55" s="104"/>
      <c r="G55" s="104" t="e">
        <v>#DIV/0!</v>
      </c>
      <c r="H55" s="104">
        <v>0</v>
      </c>
      <c r="I55" s="104">
        <v>0</v>
      </c>
      <c r="J55" s="104"/>
      <c r="K55" s="104">
        <v>0</v>
      </c>
      <c r="L55" s="104"/>
      <c r="M55" s="104" t="e">
        <v>#DIV/0!</v>
      </c>
      <c r="N55" s="104"/>
      <c r="O55" s="104" t="e">
        <v>#DIV/0!</v>
      </c>
      <c r="P55" s="104"/>
      <c r="Q55" s="104" t="e">
        <v>#DIV/0!</v>
      </c>
      <c r="R55" s="104"/>
      <c r="S55" s="104">
        <v>0</v>
      </c>
      <c r="T55" s="104"/>
      <c r="U55" s="104" t="e">
        <v>#DIV/0!</v>
      </c>
      <c r="V55" s="104"/>
      <c r="W55" s="104">
        <v>0</v>
      </c>
      <c r="X55" s="104"/>
      <c r="Y55" s="104">
        <v>0</v>
      </c>
      <c r="Z55" s="104"/>
      <c r="AA55" s="104">
        <v>0</v>
      </c>
      <c r="AB55" s="104"/>
      <c r="AC55" s="104">
        <v>0</v>
      </c>
    </row>
    <row r="56" spans="1:29" ht="16.5" customHeight="1">
      <c r="A56" s="65" t="s">
        <v>158</v>
      </c>
      <c r="B56" s="119" t="s">
        <v>159</v>
      </c>
      <c r="C56" s="117" t="s">
        <v>160</v>
      </c>
      <c r="D56" s="106"/>
      <c r="E56" s="107">
        <v>0</v>
      </c>
      <c r="F56" s="106"/>
      <c r="G56" s="107" t="e">
        <v>#DIV/0!</v>
      </c>
      <c r="H56" s="106"/>
      <c r="I56" s="107">
        <v>0</v>
      </c>
      <c r="J56" s="106"/>
      <c r="K56" s="107">
        <v>0</v>
      </c>
      <c r="L56" s="106"/>
      <c r="M56" s="107" t="e">
        <v>#DIV/0!</v>
      </c>
      <c r="N56" s="106"/>
      <c r="O56" s="107" t="e">
        <v>#DIV/0!</v>
      </c>
      <c r="P56" s="106"/>
      <c r="Q56" s="107" t="e">
        <v>#DIV/0!</v>
      </c>
      <c r="R56" s="106"/>
      <c r="S56" s="107">
        <v>0</v>
      </c>
      <c r="T56" s="106"/>
      <c r="U56" s="107" t="e">
        <v>#DIV/0!</v>
      </c>
      <c r="V56" s="106"/>
      <c r="W56" s="107">
        <v>0</v>
      </c>
      <c r="X56" s="106"/>
      <c r="Y56" s="107">
        <v>0</v>
      </c>
      <c r="Z56" s="106"/>
      <c r="AA56" s="107">
        <v>0</v>
      </c>
      <c r="AB56" s="106"/>
      <c r="AC56" s="107">
        <v>0</v>
      </c>
    </row>
  </sheetData>
  <sheetProtection/>
  <mergeCells count="18">
    <mergeCell ref="A1:AC1"/>
    <mergeCell ref="A2:AC2"/>
    <mergeCell ref="A3:A4"/>
    <mergeCell ref="B3:B4"/>
    <mergeCell ref="C3:C4"/>
    <mergeCell ref="D3:E3"/>
    <mergeCell ref="F3:G3"/>
    <mergeCell ref="H3:I3"/>
    <mergeCell ref="X3:Y3"/>
    <mergeCell ref="T3:U3"/>
    <mergeCell ref="J3:K3"/>
    <mergeCell ref="L3:M3"/>
    <mergeCell ref="N3:O3"/>
    <mergeCell ref="P3:Q3"/>
    <mergeCell ref="R3:S3"/>
    <mergeCell ref="AB3:AC3"/>
    <mergeCell ref="V3:W3"/>
    <mergeCell ref="Z3:AA3"/>
  </mergeCells>
  <printOptions/>
  <pageMargins left="0.5" right="0.25" top="0.75" bottom="0.25"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IF66"/>
  <sheetViews>
    <sheetView zoomScalePageLayoutView="0" workbookViewId="0" topLeftCell="A1">
      <pane xSplit="4" ySplit="5" topLeftCell="E24" activePane="bottomRight" state="frozen"/>
      <selection pane="topLeft" activeCell="F4" sqref="F4"/>
      <selection pane="topRight" activeCell="F4" sqref="F4"/>
      <selection pane="bottomLeft" activeCell="F4" sqref="F4"/>
      <selection pane="bottomRight" activeCell="BK37" sqref="BK37"/>
    </sheetView>
  </sheetViews>
  <sheetFormatPr defaultColWidth="9.00390625" defaultRowHeight="14.25"/>
  <cols>
    <col min="1" max="1" width="4.125" style="77" customWidth="1"/>
    <col min="2" max="2" width="27.50390625" style="77" customWidth="1"/>
    <col min="3" max="3" width="5.125" style="77" customWidth="1"/>
    <col min="4" max="4" width="9.75390625" style="80" customWidth="1"/>
    <col min="5" max="5" width="9.375" style="84" customWidth="1"/>
    <col min="6" max="6" width="6.75390625" style="80" customWidth="1"/>
    <col min="7" max="7" width="6.00390625" style="92" customWidth="1"/>
    <col min="8" max="8" width="7.00390625" style="92" customWidth="1"/>
    <col min="9" max="9" width="6.00390625" style="92" customWidth="1"/>
    <col min="10" max="10" width="6.00390625" style="80" customWidth="1"/>
    <col min="11" max="11" width="8.00390625" style="80" customWidth="1"/>
    <col min="12" max="12" width="7.875" style="80" customWidth="1"/>
    <col min="13" max="13" width="7.75390625" style="80" customWidth="1"/>
    <col min="14" max="14" width="7.875" style="80" customWidth="1"/>
    <col min="15" max="15" width="7.875" style="92" customWidth="1"/>
    <col min="16" max="16" width="7.50390625" style="80" customWidth="1"/>
    <col min="17" max="17" width="6.00390625" style="80" customWidth="1"/>
    <col min="18" max="18" width="6.875" style="80" customWidth="1"/>
    <col min="19" max="19" width="8.50390625" style="91" customWidth="1"/>
    <col min="20" max="20" width="7.125" style="80" bestFit="1" customWidth="1"/>
    <col min="21" max="21" width="6.00390625" style="80" customWidth="1"/>
    <col min="22" max="22" width="7.25390625" style="80" customWidth="1"/>
    <col min="23" max="23" width="6.50390625" style="80" customWidth="1"/>
    <col min="24" max="26" width="6.00390625" style="80" customWidth="1"/>
    <col min="27" max="27" width="6.875" style="80" customWidth="1"/>
    <col min="28" max="28" width="7.50390625" style="80" customWidth="1"/>
    <col min="29" max="29" width="7.625" style="92" bestFit="1" customWidth="1"/>
    <col min="30" max="30" width="6.75390625" style="92" customWidth="1"/>
    <col min="31" max="31" width="7.375" style="92" customWidth="1"/>
    <col min="32" max="33" width="6.00390625" style="92" customWidth="1"/>
    <col min="34" max="34" width="6.50390625" style="92" customWidth="1"/>
    <col min="35" max="35" width="8.125" style="92" customWidth="1"/>
    <col min="36" max="44" width="6.00390625" style="92" customWidth="1"/>
    <col min="45" max="47" width="6.00390625" style="80" customWidth="1"/>
    <col min="48" max="49" width="7.00390625" style="80" customWidth="1"/>
    <col min="50" max="52" width="6.00390625" style="80" customWidth="1"/>
    <col min="53" max="53" width="6.00390625" style="89" customWidth="1"/>
    <col min="54" max="54" width="7.00390625" style="92" customWidth="1"/>
    <col min="55" max="55" width="6.00390625" style="92" customWidth="1"/>
    <col min="56" max="56" width="6.00390625" style="80" customWidth="1"/>
    <col min="57" max="57" width="6.00390625" style="84" customWidth="1"/>
    <col min="58" max="58" width="8.25390625" style="89" customWidth="1"/>
    <col min="59" max="59" width="8.625" style="89" customWidth="1"/>
    <col min="60" max="60" width="10.50390625" style="89" customWidth="1"/>
    <col min="61" max="61" width="5.125" style="181" customWidth="1"/>
    <col min="62" max="62" width="5.375" style="181" customWidth="1"/>
    <col min="63" max="63" width="5.125" style="181" customWidth="1"/>
    <col min="64" max="64" width="4.625" style="181" customWidth="1"/>
    <col min="65" max="65" width="5.625" style="181" customWidth="1"/>
    <col min="66" max="66" width="5.875" style="181" customWidth="1"/>
    <col min="67" max="67" width="5.00390625" style="181" customWidth="1"/>
    <col min="68" max="68" width="3.875" style="181" customWidth="1"/>
    <col min="69" max="69" width="4.625" style="181" customWidth="1"/>
    <col min="70" max="70" width="5.50390625" style="181" customWidth="1"/>
    <col min="71" max="71" width="7.625" style="187" customWidth="1"/>
    <col min="72" max="73" width="8.375" style="90" customWidth="1"/>
    <col min="74" max="74" width="7.50390625" style="77" customWidth="1"/>
    <col min="75" max="16384" width="9.00390625" style="77" customWidth="1"/>
  </cols>
  <sheetData>
    <row r="1" spans="1:76" ht="21" customHeight="1">
      <c r="A1" s="99" t="s">
        <v>299</v>
      </c>
      <c r="B1" s="100"/>
      <c r="C1" s="101" t="s">
        <v>985</v>
      </c>
      <c r="D1" s="102"/>
      <c r="E1" s="78"/>
      <c r="F1" s="78"/>
      <c r="G1" s="79"/>
      <c r="H1" s="79"/>
      <c r="I1" s="79"/>
      <c r="J1" s="78"/>
      <c r="K1" s="78"/>
      <c r="L1" s="78"/>
      <c r="M1" s="78"/>
      <c r="N1" s="78"/>
      <c r="O1" s="79"/>
      <c r="P1" s="78"/>
      <c r="Q1" s="78"/>
      <c r="R1" s="78"/>
      <c r="S1" s="78"/>
      <c r="T1" s="78"/>
      <c r="U1" s="78"/>
      <c r="V1" s="78"/>
      <c r="W1" s="78"/>
      <c r="X1" s="78"/>
      <c r="Y1" s="78"/>
      <c r="Z1" s="78"/>
      <c r="AA1" s="78"/>
      <c r="AB1" s="78"/>
      <c r="AC1" s="79"/>
      <c r="AD1" s="79"/>
      <c r="AE1" s="79"/>
      <c r="AF1" s="79"/>
      <c r="AG1" s="79"/>
      <c r="AH1" s="79"/>
      <c r="AI1" s="79"/>
      <c r="AJ1" s="79"/>
      <c r="AK1" s="79"/>
      <c r="AL1" s="79"/>
      <c r="AM1" s="79"/>
      <c r="AN1" s="79"/>
      <c r="AO1" s="79"/>
      <c r="AP1" s="79"/>
      <c r="AQ1" s="79"/>
      <c r="AR1" s="79"/>
      <c r="AS1" s="78"/>
      <c r="AT1" s="78"/>
      <c r="AU1" s="78"/>
      <c r="AV1" s="78"/>
      <c r="AW1" s="78"/>
      <c r="AX1" s="78"/>
      <c r="AY1" s="78"/>
      <c r="AZ1" s="78"/>
      <c r="BA1" s="78"/>
      <c r="BB1" s="79"/>
      <c r="BC1" s="79"/>
      <c r="BD1" s="78"/>
      <c r="BE1" s="78"/>
      <c r="BF1" s="78"/>
      <c r="BG1" s="78"/>
      <c r="BH1" s="78"/>
      <c r="BI1" s="180"/>
      <c r="BJ1" s="180"/>
      <c r="BK1" s="180"/>
      <c r="BL1" s="180"/>
      <c r="BM1" s="180"/>
      <c r="BN1" s="180"/>
      <c r="BO1" s="180"/>
      <c r="BP1" s="180"/>
      <c r="BQ1" s="180"/>
      <c r="BR1" s="180"/>
      <c r="BS1" s="181"/>
      <c r="BT1" s="77"/>
      <c r="BU1" s="77"/>
      <c r="BV1" s="80"/>
      <c r="BW1" s="80"/>
      <c r="BX1" s="80"/>
    </row>
    <row r="2" spans="1:234" s="82" customFormat="1" ht="12">
      <c r="A2" s="140"/>
      <c r="B2" s="140"/>
      <c r="C2" s="140"/>
      <c r="D2" s="141"/>
      <c r="E2" s="141"/>
      <c r="F2" s="141"/>
      <c r="G2" s="143"/>
      <c r="H2" s="143"/>
      <c r="I2" s="143"/>
      <c r="J2" s="141"/>
      <c r="K2" s="141"/>
      <c r="L2" s="141"/>
      <c r="M2" s="141"/>
      <c r="N2" s="141"/>
      <c r="O2" s="143"/>
      <c r="P2" s="141"/>
      <c r="Q2" s="141"/>
      <c r="R2" s="141"/>
      <c r="S2" s="141"/>
      <c r="T2" s="141"/>
      <c r="U2" s="141"/>
      <c r="V2" s="141"/>
      <c r="W2" s="141"/>
      <c r="X2" s="141"/>
      <c r="Y2" s="141"/>
      <c r="Z2" s="141"/>
      <c r="AA2" s="141"/>
      <c r="AB2" s="141"/>
      <c r="AC2" s="143"/>
      <c r="AD2" s="143"/>
      <c r="AE2" s="143"/>
      <c r="AF2" s="143"/>
      <c r="AG2" s="143"/>
      <c r="AH2" s="143"/>
      <c r="AI2" s="143"/>
      <c r="AJ2" s="143"/>
      <c r="AK2" s="143"/>
      <c r="AL2" s="143"/>
      <c r="AM2" s="143"/>
      <c r="AN2" s="143"/>
      <c r="AO2" s="143"/>
      <c r="AP2" s="143"/>
      <c r="AQ2" s="143"/>
      <c r="AR2" s="143"/>
      <c r="AS2" s="141"/>
      <c r="AT2" s="141"/>
      <c r="AU2" s="142"/>
      <c r="AV2" s="141"/>
      <c r="AW2" s="141"/>
      <c r="AX2" s="141"/>
      <c r="AY2" s="141"/>
      <c r="AZ2" s="141"/>
      <c r="BA2" s="141"/>
      <c r="BB2" s="143"/>
      <c r="BC2" s="143"/>
      <c r="BD2" s="141"/>
      <c r="BE2" s="141"/>
      <c r="BF2" s="141"/>
      <c r="BG2" s="141"/>
      <c r="BH2" s="144" t="s">
        <v>176</v>
      </c>
      <c r="BI2" s="182"/>
      <c r="BJ2" s="182"/>
      <c r="BK2" s="182"/>
      <c r="BL2" s="182"/>
      <c r="BM2" s="182"/>
      <c r="BN2" s="182"/>
      <c r="BO2" s="182"/>
      <c r="BP2" s="182"/>
      <c r="BQ2" s="182"/>
      <c r="BR2" s="182"/>
      <c r="BS2" s="182"/>
      <c r="BT2" s="140"/>
      <c r="BU2" s="140"/>
      <c r="BV2" s="142"/>
      <c r="BW2" s="142"/>
      <c r="BX2" s="142"/>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row>
    <row r="3" spans="1:234" s="247" customFormat="1" ht="12">
      <c r="A3" s="844" t="s">
        <v>19</v>
      </c>
      <c r="B3" s="844" t="s">
        <v>217</v>
      </c>
      <c r="C3" s="846" t="s">
        <v>3</v>
      </c>
      <c r="D3" s="139"/>
      <c r="E3" s="145" t="s">
        <v>218</v>
      </c>
      <c r="F3" s="146"/>
      <c r="G3" s="148"/>
      <c r="H3" s="148"/>
      <c r="I3" s="148"/>
      <c r="J3" s="146"/>
      <c r="K3" s="146"/>
      <c r="L3" s="146"/>
      <c r="M3" s="146"/>
      <c r="N3" s="146"/>
      <c r="O3" s="148"/>
      <c r="P3" s="146"/>
      <c r="Q3" s="146"/>
      <c r="R3" s="146"/>
      <c r="S3" s="147"/>
      <c r="T3" s="146"/>
      <c r="U3" s="146"/>
      <c r="V3" s="146"/>
      <c r="W3" s="146"/>
      <c r="X3" s="146"/>
      <c r="Y3" s="146"/>
      <c r="Z3" s="146"/>
      <c r="AA3" s="146"/>
      <c r="AB3" s="146"/>
      <c r="AC3" s="148"/>
      <c r="AD3" s="148"/>
      <c r="AE3" s="148"/>
      <c r="AF3" s="148"/>
      <c r="AG3" s="148"/>
      <c r="AH3" s="148"/>
      <c r="AI3" s="148"/>
      <c r="AJ3" s="148"/>
      <c r="AK3" s="148"/>
      <c r="AL3" s="148"/>
      <c r="AM3" s="148"/>
      <c r="AN3" s="148"/>
      <c r="AO3" s="148"/>
      <c r="AP3" s="148"/>
      <c r="AQ3" s="148"/>
      <c r="AR3" s="148"/>
      <c r="AS3" s="146"/>
      <c r="AT3" s="146"/>
      <c r="AU3" s="146"/>
      <c r="AV3" s="146"/>
      <c r="AW3" s="146"/>
      <c r="AX3" s="146"/>
      <c r="AY3" s="146"/>
      <c r="AZ3" s="146"/>
      <c r="BA3" s="146"/>
      <c r="BB3" s="148"/>
      <c r="BC3" s="148"/>
      <c r="BD3" s="146"/>
      <c r="BE3" s="149"/>
      <c r="BF3" s="139"/>
      <c r="BG3" s="139"/>
      <c r="BH3" s="139"/>
      <c r="BI3" s="179"/>
      <c r="BJ3" s="179"/>
      <c r="BK3" s="179"/>
      <c r="BL3" s="179"/>
      <c r="BM3" s="179"/>
      <c r="BN3" s="179"/>
      <c r="BO3" s="179"/>
      <c r="BP3" s="179"/>
      <c r="BQ3" s="179"/>
      <c r="BR3" s="179"/>
      <c r="BS3" s="179"/>
      <c r="BT3" s="246"/>
      <c r="BU3" s="246"/>
      <c r="BV3" s="246"/>
      <c r="BW3" s="246"/>
      <c r="BX3" s="246"/>
      <c r="BY3" s="246"/>
      <c r="BZ3" s="246"/>
      <c r="CA3" s="246"/>
      <c r="CB3" s="246"/>
      <c r="CC3" s="246"/>
      <c r="CD3" s="246"/>
      <c r="CE3" s="246"/>
      <c r="CF3" s="246"/>
      <c r="CG3" s="246"/>
      <c r="CH3" s="246"/>
      <c r="CI3" s="246"/>
      <c r="CJ3" s="246"/>
      <c r="CK3" s="246"/>
      <c r="CL3" s="246"/>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J3" s="246"/>
      <c r="FK3" s="246"/>
      <c r="FL3" s="246"/>
      <c r="FM3" s="246"/>
      <c r="FN3" s="246"/>
      <c r="FO3" s="246"/>
      <c r="FP3" s="246"/>
      <c r="FQ3" s="246"/>
      <c r="FR3" s="246"/>
      <c r="FS3" s="246"/>
      <c r="FT3" s="246"/>
      <c r="FU3" s="246"/>
      <c r="FV3" s="246"/>
      <c r="FW3" s="246"/>
      <c r="FX3" s="246"/>
      <c r="FY3" s="246"/>
      <c r="FZ3" s="246"/>
      <c r="GA3" s="246"/>
      <c r="GB3" s="246"/>
      <c r="GC3" s="246"/>
      <c r="GD3" s="246"/>
      <c r="GE3" s="246"/>
      <c r="GF3" s="246"/>
      <c r="GG3" s="246"/>
      <c r="GH3" s="246"/>
      <c r="GI3" s="246"/>
      <c r="GJ3" s="246"/>
      <c r="GK3" s="246"/>
      <c r="GL3" s="246"/>
      <c r="GM3" s="246"/>
      <c r="GN3" s="246"/>
      <c r="GO3" s="246"/>
      <c r="GP3" s="246"/>
      <c r="GQ3" s="246"/>
      <c r="GR3" s="246"/>
      <c r="GS3" s="246"/>
      <c r="GT3" s="246"/>
      <c r="GU3" s="246"/>
      <c r="GV3" s="246"/>
      <c r="GW3" s="246"/>
      <c r="GX3" s="246"/>
      <c r="GY3" s="246"/>
      <c r="GZ3" s="246"/>
      <c r="HA3" s="246"/>
      <c r="HB3" s="246"/>
      <c r="HC3" s="246"/>
      <c r="HD3" s="246"/>
      <c r="HE3" s="246"/>
      <c r="HF3" s="246"/>
      <c r="HG3" s="246"/>
      <c r="HH3" s="246"/>
      <c r="HI3" s="246"/>
      <c r="HJ3" s="246"/>
      <c r="HK3" s="246"/>
      <c r="HL3" s="246"/>
      <c r="HM3" s="246"/>
      <c r="HN3" s="246"/>
      <c r="HO3" s="246"/>
      <c r="HP3" s="246"/>
      <c r="HQ3" s="246"/>
      <c r="HR3" s="246"/>
      <c r="HS3" s="246"/>
      <c r="HT3" s="246"/>
      <c r="HU3" s="246"/>
      <c r="HV3" s="246"/>
      <c r="HW3" s="246"/>
      <c r="HX3" s="246"/>
      <c r="HY3" s="246"/>
      <c r="HZ3" s="246"/>
    </row>
    <row r="4" spans="1:234" s="247" customFormat="1" ht="30" customHeight="1">
      <c r="A4" s="845"/>
      <c r="B4" s="845"/>
      <c r="C4" s="845"/>
      <c r="D4" s="175" t="s">
        <v>253</v>
      </c>
      <c r="E4" s="248" t="s">
        <v>41</v>
      </c>
      <c r="F4" s="175" t="s">
        <v>44</v>
      </c>
      <c r="G4" s="319" t="s">
        <v>46</v>
      </c>
      <c r="H4" s="319" t="s">
        <v>48</v>
      </c>
      <c r="I4" s="319" t="s">
        <v>50</v>
      </c>
      <c r="J4" s="175" t="s">
        <v>53</v>
      </c>
      <c r="K4" s="175" t="s">
        <v>56</v>
      </c>
      <c r="L4" s="175" t="s">
        <v>62</v>
      </c>
      <c r="M4" s="175" t="s">
        <v>65</v>
      </c>
      <c r="N4" s="175" t="s">
        <v>59</v>
      </c>
      <c r="O4" s="319" t="s">
        <v>267</v>
      </c>
      <c r="P4" s="249" t="s">
        <v>68</v>
      </c>
      <c r="Q4" s="175" t="s">
        <v>71</v>
      </c>
      <c r="R4" s="175" t="s">
        <v>74</v>
      </c>
      <c r="S4" s="250" t="s">
        <v>76</v>
      </c>
      <c r="T4" s="251" t="s">
        <v>92</v>
      </c>
      <c r="U4" s="251" t="s">
        <v>95</v>
      </c>
      <c r="V4" s="251" t="s">
        <v>98</v>
      </c>
      <c r="W4" s="251" t="s">
        <v>104</v>
      </c>
      <c r="X4" s="251" t="s">
        <v>107</v>
      </c>
      <c r="Y4" s="251" t="s">
        <v>110</v>
      </c>
      <c r="Z4" s="251" t="s">
        <v>115</v>
      </c>
      <c r="AA4" s="251" t="s">
        <v>112</v>
      </c>
      <c r="AB4" s="251" t="s">
        <v>138</v>
      </c>
      <c r="AC4" s="279" t="s">
        <v>139</v>
      </c>
      <c r="AD4" s="279" t="s">
        <v>140</v>
      </c>
      <c r="AE4" s="279" t="s">
        <v>143</v>
      </c>
      <c r="AF4" s="279" t="s">
        <v>144</v>
      </c>
      <c r="AG4" s="279" t="s">
        <v>145</v>
      </c>
      <c r="AH4" s="279" t="s">
        <v>146</v>
      </c>
      <c r="AI4" s="279" t="s">
        <v>141</v>
      </c>
      <c r="AJ4" s="279" t="s">
        <v>142</v>
      </c>
      <c r="AK4" s="279" t="s">
        <v>269</v>
      </c>
      <c r="AL4" s="279" t="s">
        <v>117</v>
      </c>
      <c r="AM4" s="279" t="s">
        <v>123</v>
      </c>
      <c r="AN4" s="279" t="s">
        <v>126</v>
      </c>
      <c r="AO4" s="279" t="s">
        <v>131</v>
      </c>
      <c r="AP4" s="279" t="s">
        <v>11</v>
      </c>
      <c r="AQ4" s="279" t="s">
        <v>147</v>
      </c>
      <c r="AR4" s="279" t="s">
        <v>148</v>
      </c>
      <c r="AS4" s="251" t="s">
        <v>120</v>
      </c>
      <c r="AT4" s="251" t="s">
        <v>151</v>
      </c>
      <c r="AU4" s="251" t="s">
        <v>154</v>
      </c>
      <c r="AV4" s="251" t="s">
        <v>78</v>
      </c>
      <c r="AW4" s="251" t="s">
        <v>80</v>
      </c>
      <c r="AX4" s="251" t="s">
        <v>83</v>
      </c>
      <c r="AY4" s="251" t="s">
        <v>86</v>
      </c>
      <c r="AZ4" s="251" t="s">
        <v>89</v>
      </c>
      <c r="BA4" s="251" t="s">
        <v>129</v>
      </c>
      <c r="BB4" s="251" t="s">
        <v>136</v>
      </c>
      <c r="BC4" s="251" t="s">
        <v>134</v>
      </c>
      <c r="BD4" s="251" t="s">
        <v>157</v>
      </c>
      <c r="BE4" s="248" t="s">
        <v>160</v>
      </c>
      <c r="BF4" s="175" t="s">
        <v>219</v>
      </c>
      <c r="BG4" s="175" t="s">
        <v>220</v>
      </c>
      <c r="BH4" s="175" t="s">
        <v>844</v>
      </c>
      <c r="BI4" s="179"/>
      <c r="BJ4" s="179"/>
      <c r="BK4" s="179"/>
      <c r="BL4" s="179"/>
      <c r="BM4" s="179"/>
      <c r="BN4" s="179"/>
      <c r="BO4" s="179"/>
      <c r="BP4" s="179"/>
      <c r="BQ4" s="179"/>
      <c r="BR4" s="179"/>
      <c r="BS4" s="179"/>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6"/>
      <c r="EB4" s="246"/>
      <c r="EC4" s="246"/>
      <c r="ED4" s="246"/>
      <c r="EE4" s="246"/>
      <c r="EF4" s="246"/>
      <c r="EG4" s="246"/>
      <c r="EH4" s="246"/>
      <c r="EI4" s="246"/>
      <c r="EJ4" s="246"/>
      <c r="EK4" s="246"/>
      <c r="EL4" s="246"/>
      <c r="EM4" s="246"/>
      <c r="EN4" s="246"/>
      <c r="EO4" s="246"/>
      <c r="EP4" s="246"/>
      <c r="EQ4" s="246"/>
      <c r="ER4" s="246"/>
      <c r="ES4" s="246"/>
      <c r="ET4" s="246"/>
      <c r="EU4" s="246"/>
      <c r="EV4" s="246"/>
      <c r="EW4" s="246"/>
      <c r="EX4" s="246"/>
      <c r="EY4" s="246"/>
      <c r="EZ4" s="246"/>
      <c r="FA4" s="246"/>
      <c r="FB4" s="246"/>
      <c r="FC4" s="246"/>
      <c r="FD4" s="246"/>
      <c r="FE4" s="246"/>
      <c r="FF4" s="246"/>
      <c r="FG4" s="246"/>
      <c r="FH4" s="246"/>
      <c r="FI4" s="246"/>
      <c r="FJ4" s="246"/>
      <c r="FK4" s="246"/>
      <c r="FL4" s="246"/>
      <c r="FM4" s="246"/>
      <c r="FN4" s="246"/>
      <c r="FO4" s="246"/>
      <c r="FP4" s="246"/>
      <c r="FQ4" s="246"/>
      <c r="FR4" s="246"/>
      <c r="FS4" s="246"/>
      <c r="FT4" s="246"/>
      <c r="FU4" s="246"/>
      <c r="FV4" s="246"/>
      <c r="FW4" s="246"/>
      <c r="FX4" s="246"/>
      <c r="FY4" s="246"/>
      <c r="FZ4" s="246"/>
      <c r="GA4" s="246"/>
      <c r="GB4" s="246"/>
      <c r="GC4" s="246"/>
      <c r="GD4" s="246"/>
      <c r="GE4" s="246"/>
      <c r="GF4" s="246"/>
      <c r="GG4" s="246"/>
      <c r="GH4" s="246"/>
      <c r="GI4" s="246"/>
      <c r="GJ4" s="246"/>
      <c r="GK4" s="246"/>
      <c r="GL4" s="246"/>
      <c r="GM4" s="246"/>
      <c r="GN4" s="246"/>
      <c r="GO4" s="246"/>
      <c r="GP4" s="246"/>
      <c r="GQ4" s="246"/>
      <c r="GR4" s="246"/>
      <c r="GS4" s="246"/>
      <c r="GT4" s="246"/>
      <c r="GU4" s="246"/>
      <c r="GV4" s="246"/>
      <c r="GW4" s="246"/>
      <c r="GX4" s="246"/>
      <c r="GY4" s="246"/>
      <c r="GZ4" s="246"/>
      <c r="HA4" s="246"/>
      <c r="HB4" s="246"/>
      <c r="HC4" s="246"/>
      <c r="HD4" s="246"/>
      <c r="HE4" s="246"/>
      <c r="HF4" s="246"/>
      <c r="HG4" s="246"/>
      <c r="HH4" s="246"/>
      <c r="HI4" s="246"/>
      <c r="HJ4" s="246"/>
      <c r="HK4" s="246"/>
      <c r="HL4" s="246"/>
      <c r="HM4" s="246"/>
      <c r="HN4" s="246"/>
      <c r="HO4" s="246"/>
      <c r="HP4" s="246"/>
      <c r="HQ4" s="246"/>
      <c r="HR4" s="246"/>
      <c r="HS4" s="246"/>
      <c r="HT4" s="246"/>
      <c r="HU4" s="246"/>
      <c r="HV4" s="246"/>
      <c r="HW4" s="246"/>
      <c r="HX4" s="246"/>
      <c r="HY4" s="246"/>
      <c r="HZ4" s="246"/>
    </row>
    <row r="5" spans="1:234" s="247" customFormat="1" ht="15" customHeight="1">
      <c r="A5" s="252"/>
      <c r="B5" s="252" t="s">
        <v>221</v>
      </c>
      <c r="C5" s="250"/>
      <c r="D5" s="152">
        <v>67376.42134999999</v>
      </c>
      <c r="E5" s="152"/>
      <c r="F5" s="152"/>
      <c r="G5" s="150"/>
      <c r="H5" s="150"/>
      <c r="I5" s="150"/>
      <c r="J5" s="152"/>
      <c r="K5" s="152"/>
      <c r="L5" s="152"/>
      <c r="M5" s="152"/>
      <c r="N5" s="152"/>
      <c r="O5" s="150"/>
      <c r="P5" s="152"/>
      <c r="Q5" s="152"/>
      <c r="R5" s="152"/>
      <c r="S5" s="152"/>
      <c r="T5" s="152"/>
      <c r="U5" s="152"/>
      <c r="V5" s="152"/>
      <c r="W5" s="152"/>
      <c r="X5" s="152"/>
      <c r="Y5" s="152"/>
      <c r="Z5" s="152"/>
      <c r="AA5" s="152"/>
      <c r="AB5" s="152"/>
      <c r="AC5" s="150"/>
      <c r="AD5" s="150"/>
      <c r="AE5" s="150"/>
      <c r="AF5" s="150"/>
      <c r="AG5" s="150"/>
      <c r="AH5" s="150"/>
      <c r="AI5" s="150"/>
      <c r="AJ5" s="150"/>
      <c r="AK5" s="150"/>
      <c r="AL5" s="150"/>
      <c r="AM5" s="150"/>
      <c r="AN5" s="150"/>
      <c r="AO5" s="150"/>
      <c r="AP5" s="150"/>
      <c r="AQ5" s="150"/>
      <c r="AR5" s="150"/>
      <c r="AS5" s="152"/>
      <c r="AT5" s="152"/>
      <c r="AU5" s="152"/>
      <c r="AV5" s="152"/>
      <c r="AW5" s="152"/>
      <c r="AX5" s="152"/>
      <c r="AY5" s="152"/>
      <c r="AZ5" s="152"/>
      <c r="BA5" s="152"/>
      <c r="BB5" s="150"/>
      <c r="BC5" s="150"/>
      <c r="BD5" s="152"/>
      <c r="BE5" s="152"/>
      <c r="BF5" s="152"/>
      <c r="BG5" s="152"/>
      <c r="BH5" s="152">
        <v>67376.42135</v>
      </c>
      <c r="BI5" s="179"/>
      <c r="BJ5" s="179"/>
      <c r="BK5" s="179"/>
      <c r="BL5" s="179"/>
      <c r="BM5" s="179"/>
      <c r="BN5" s="179"/>
      <c r="BO5" s="179"/>
      <c r="BP5" s="179"/>
      <c r="BQ5" s="179"/>
      <c r="BR5" s="179"/>
      <c r="BS5" s="179"/>
      <c r="BT5" s="246"/>
      <c r="BU5" s="246"/>
      <c r="BV5" s="246"/>
      <c r="BW5" s="246"/>
      <c r="BX5" s="246"/>
      <c r="BY5" s="246"/>
      <c r="BZ5" s="246"/>
      <c r="CA5" s="246"/>
      <c r="CB5" s="246"/>
      <c r="CC5" s="246"/>
      <c r="CD5" s="246"/>
      <c r="CE5" s="246"/>
      <c r="CF5" s="246"/>
      <c r="CG5" s="246"/>
      <c r="CH5" s="246"/>
      <c r="CI5" s="246"/>
      <c r="CJ5" s="246"/>
      <c r="CK5" s="246"/>
      <c r="CL5" s="246"/>
      <c r="CM5" s="246"/>
      <c r="CN5" s="246"/>
      <c r="CO5" s="246"/>
      <c r="CP5" s="246"/>
      <c r="CQ5" s="246"/>
      <c r="CR5" s="246"/>
      <c r="CS5" s="246"/>
      <c r="CT5" s="246"/>
      <c r="CU5" s="246"/>
      <c r="CV5" s="246"/>
      <c r="CW5" s="246"/>
      <c r="CX5" s="246"/>
      <c r="CY5" s="246"/>
      <c r="CZ5" s="246"/>
      <c r="DA5" s="246"/>
      <c r="DB5" s="246"/>
      <c r="DC5" s="246"/>
      <c r="DD5" s="246"/>
      <c r="DE5" s="246"/>
      <c r="DF5" s="246"/>
      <c r="DG5" s="246"/>
      <c r="DH5" s="246"/>
      <c r="DI5" s="246"/>
      <c r="DJ5" s="246"/>
      <c r="DK5" s="246"/>
      <c r="DL5" s="246"/>
      <c r="DM5" s="246"/>
      <c r="DN5" s="246"/>
      <c r="DO5" s="246"/>
      <c r="DP5" s="246"/>
      <c r="DQ5" s="246"/>
      <c r="DR5" s="246"/>
      <c r="DS5" s="246"/>
      <c r="DT5" s="246"/>
      <c r="DU5" s="246"/>
      <c r="DV5" s="246"/>
      <c r="DW5" s="246"/>
      <c r="DX5" s="246"/>
      <c r="DY5" s="246"/>
      <c r="DZ5" s="246"/>
      <c r="EA5" s="246"/>
      <c r="EB5" s="246"/>
      <c r="EC5" s="246"/>
      <c r="ED5" s="246"/>
      <c r="EE5" s="246"/>
      <c r="EF5" s="246"/>
      <c r="EG5" s="246"/>
      <c r="EH5" s="246"/>
      <c r="EI5" s="246"/>
      <c r="EJ5" s="246"/>
      <c r="EK5" s="246"/>
      <c r="EL5" s="246"/>
      <c r="EM5" s="246"/>
      <c r="EN5" s="246"/>
      <c r="EO5" s="246"/>
      <c r="EP5" s="246"/>
      <c r="EQ5" s="246"/>
      <c r="ER5" s="246"/>
      <c r="ES5" s="246"/>
      <c r="ET5" s="246"/>
      <c r="EU5" s="246"/>
      <c r="EV5" s="246"/>
      <c r="EW5" s="246"/>
      <c r="EX5" s="246"/>
      <c r="EY5" s="246"/>
      <c r="EZ5" s="246"/>
      <c r="FA5" s="246"/>
      <c r="FB5" s="246"/>
      <c r="FC5" s="246"/>
      <c r="FD5" s="246"/>
      <c r="FE5" s="246"/>
      <c r="FF5" s="246"/>
      <c r="FG5" s="246"/>
      <c r="FH5" s="246"/>
      <c r="FI5" s="246"/>
      <c r="FJ5" s="246"/>
      <c r="FK5" s="246"/>
      <c r="FL5" s="246"/>
      <c r="FM5" s="246"/>
      <c r="FN5" s="246"/>
      <c r="FO5" s="246"/>
      <c r="FP5" s="246"/>
      <c r="FQ5" s="246"/>
      <c r="FR5" s="246"/>
      <c r="FS5" s="246"/>
      <c r="FT5" s="246"/>
      <c r="FU5" s="246"/>
      <c r="FV5" s="246"/>
      <c r="FW5" s="246"/>
      <c r="FX5" s="246"/>
      <c r="FY5" s="246"/>
      <c r="FZ5" s="246"/>
      <c r="GA5" s="246"/>
      <c r="GB5" s="246"/>
      <c r="GC5" s="246"/>
      <c r="GD5" s="246"/>
      <c r="GE5" s="246"/>
      <c r="GF5" s="246"/>
      <c r="GG5" s="246"/>
      <c r="GH5" s="246"/>
      <c r="GI5" s="246"/>
      <c r="GJ5" s="246"/>
      <c r="GK5" s="246"/>
      <c r="GL5" s="246"/>
      <c r="GM5" s="246"/>
      <c r="GN5" s="246"/>
      <c r="GO5" s="246"/>
      <c r="GP5" s="246"/>
      <c r="GQ5" s="246"/>
      <c r="GR5" s="246"/>
      <c r="GS5" s="246"/>
      <c r="GT5" s="246"/>
      <c r="GU5" s="246"/>
      <c r="GV5" s="246"/>
      <c r="GW5" s="246"/>
      <c r="GX5" s="246"/>
      <c r="GY5" s="246"/>
      <c r="GZ5" s="246"/>
      <c r="HA5" s="246"/>
      <c r="HB5" s="246"/>
      <c r="HC5" s="246"/>
      <c r="HD5" s="246"/>
      <c r="HE5" s="246"/>
      <c r="HF5" s="246"/>
      <c r="HG5" s="246"/>
      <c r="HH5" s="246"/>
      <c r="HI5" s="246"/>
      <c r="HJ5" s="246"/>
      <c r="HK5" s="246"/>
      <c r="HL5" s="246"/>
      <c r="HM5" s="246"/>
      <c r="HN5" s="246"/>
      <c r="HO5" s="246"/>
      <c r="HP5" s="246"/>
      <c r="HQ5" s="246"/>
      <c r="HR5" s="246"/>
      <c r="HS5" s="246"/>
      <c r="HT5" s="246"/>
      <c r="HU5" s="246"/>
      <c r="HV5" s="246"/>
      <c r="HW5" s="246"/>
      <c r="HX5" s="246"/>
      <c r="HY5" s="246"/>
      <c r="HZ5" s="246"/>
    </row>
    <row r="6" spans="1:234" s="255" customFormat="1" ht="15" customHeight="1">
      <c r="A6" s="253">
        <v>1</v>
      </c>
      <c r="B6" s="252" t="s">
        <v>40</v>
      </c>
      <c r="C6" s="250" t="s">
        <v>41</v>
      </c>
      <c r="D6" s="152">
        <v>61816.66326999999</v>
      </c>
      <c r="E6" s="274">
        <v>52050.01282019999</v>
      </c>
      <c r="F6" s="152">
        <v>0</v>
      </c>
      <c r="G6" s="150">
        <v>0</v>
      </c>
      <c r="H6" s="150">
        <v>0</v>
      </c>
      <c r="I6" s="150">
        <v>0</v>
      </c>
      <c r="J6" s="152">
        <v>0</v>
      </c>
      <c r="K6" s="152">
        <v>0</v>
      </c>
      <c r="L6" s="152">
        <v>0</v>
      </c>
      <c r="M6" s="152">
        <v>0</v>
      </c>
      <c r="N6" s="152">
        <v>0</v>
      </c>
      <c r="O6" s="150">
        <v>0</v>
      </c>
      <c r="P6" s="152">
        <v>0</v>
      </c>
      <c r="Q6" s="152">
        <v>0</v>
      </c>
      <c r="R6" s="152">
        <v>1247.8513</v>
      </c>
      <c r="S6" s="152">
        <v>9766.650449800003</v>
      </c>
      <c r="T6" s="152">
        <v>412.19</v>
      </c>
      <c r="U6" s="152">
        <v>13</v>
      </c>
      <c r="V6" s="152">
        <v>3340</v>
      </c>
      <c r="W6" s="152">
        <v>358.77</v>
      </c>
      <c r="X6" s="152">
        <v>429.39106000000004</v>
      </c>
      <c r="Y6" s="152">
        <v>455.6730600000001</v>
      </c>
      <c r="Z6" s="152">
        <v>0</v>
      </c>
      <c r="AA6" s="152">
        <v>56.49849999999999</v>
      </c>
      <c r="AB6" s="152">
        <v>1302.0553998000003</v>
      </c>
      <c r="AC6" s="150">
        <v>852.0895998000003</v>
      </c>
      <c r="AD6" s="150">
        <v>175.4</v>
      </c>
      <c r="AE6" s="150">
        <v>10.915099999999999</v>
      </c>
      <c r="AF6" s="150">
        <v>3.3642000000000003</v>
      </c>
      <c r="AG6" s="150">
        <v>12.666299999999998</v>
      </c>
      <c r="AH6" s="150">
        <v>5.7569</v>
      </c>
      <c r="AI6" s="150">
        <v>52.2723</v>
      </c>
      <c r="AJ6" s="150">
        <v>0.3</v>
      </c>
      <c r="AK6" s="150">
        <v>0</v>
      </c>
      <c r="AL6" s="150">
        <v>0.45000000000000007</v>
      </c>
      <c r="AM6" s="150">
        <v>38.3645</v>
      </c>
      <c r="AN6" s="150">
        <v>0</v>
      </c>
      <c r="AO6" s="150">
        <v>148.7165</v>
      </c>
      <c r="AP6" s="150">
        <v>0</v>
      </c>
      <c r="AQ6" s="150">
        <v>0</v>
      </c>
      <c r="AR6" s="150">
        <v>1.76</v>
      </c>
      <c r="AS6" s="152">
        <v>0</v>
      </c>
      <c r="AT6" s="152">
        <v>2.3114000000000003</v>
      </c>
      <c r="AU6" s="152">
        <v>99.68360000000001</v>
      </c>
      <c r="AV6" s="152">
        <v>3268.8487299999997</v>
      </c>
      <c r="AW6" s="152">
        <v>0</v>
      </c>
      <c r="AX6" s="152">
        <v>27.16</v>
      </c>
      <c r="AY6" s="152">
        <v>0.2</v>
      </c>
      <c r="AZ6" s="152">
        <v>0</v>
      </c>
      <c r="BA6" s="152">
        <v>0</v>
      </c>
      <c r="BB6" s="152">
        <v>0</v>
      </c>
      <c r="BC6" s="152">
        <v>0.8687</v>
      </c>
      <c r="BD6" s="152">
        <v>0</v>
      </c>
      <c r="BE6" s="152">
        <v>0</v>
      </c>
      <c r="BF6" s="152">
        <v>9766.650449800003</v>
      </c>
      <c r="BG6" s="252">
        <v>-9766.650449800003</v>
      </c>
      <c r="BH6" s="152">
        <v>52050.0128202</v>
      </c>
      <c r="BI6" s="183"/>
      <c r="BJ6" s="183"/>
      <c r="BK6" s="183"/>
      <c r="BL6" s="183"/>
      <c r="BM6" s="183"/>
      <c r="BN6" s="183"/>
      <c r="BO6" s="183"/>
      <c r="BP6" s="183"/>
      <c r="BQ6" s="183"/>
      <c r="BR6" s="183"/>
      <c r="BS6" s="183"/>
      <c r="BT6" s="254"/>
      <c r="BU6" s="254"/>
      <c r="BV6" s="254"/>
      <c r="BW6" s="254"/>
      <c r="BX6" s="254"/>
      <c r="BY6" s="254"/>
      <c r="BZ6" s="254"/>
      <c r="CA6" s="254"/>
      <c r="CB6" s="254"/>
      <c r="CC6" s="254"/>
      <c r="CD6" s="254"/>
      <c r="CE6" s="254"/>
      <c r="CF6" s="254"/>
      <c r="CG6" s="254"/>
      <c r="CH6" s="254"/>
      <c r="CI6" s="254"/>
      <c r="CJ6" s="254"/>
      <c r="CK6" s="254"/>
      <c r="CL6" s="254"/>
      <c r="CM6" s="254"/>
      <c r="CN6" s="254"/>
      <c r="CO6" s="254"/>
      <c r="CP6" s="254"/>
      <c r="CQ6" s="254"/>
      <c r="CR6" s="254"/>
      <c r="CS6" s="254"/>
      <c r="CT6" s="254"/>
      <c r="CU6" s="254"/>
      <c r="CV6" s="254"/>
      <c r="CW6" s="254"/>
      <c r="CX6" s="254"/>
      <c r="CY6" s="254"/>
      <c r="CZ6" s="254"/>
      <c r="DA6" s="254"/>
      <c r="DB6" s="254"/>
      <c r="DC6" s="254"/>
      <c r="DD6" s="254"/>
      <c r="DE6" s="254"/>
      <c r="DF6" s="254"/>
      <c r="DG6" s="254"/>
      <c r="DH6" s="254"/>
      <c r="DI6" s="254"/>
      <c r="DJ6" s="254"/>
      <c r="DK6" s="254"/>
      <c r="DL6" s="254"/>
      <c r="DM6" s="254"/>
      <c r="DN6" s="254"/>
      <c r="DO6" s="254"/>
      <c r="DP6" s="254"/>
      <c r="DQ6" s="254"/>
      <c r="DR6" s="254"/>
      <c r="DS6" s="254"/>
      <c r="DT6" s="254"/>
      <c r="DU6" s="254"/>
      <c r="DV6" s="254"/>
      <c r="DW6" s="254"/>
      <c r="DX6" s="254"/>
      <c r="DY6" s="254"/>
      <c r="DZ6" s="254"/>
      <c r="EA6" s="254"/>
      <c r="EB6" s="254"/>
      <c r="EC6" s="254"/>
      <c r="ED6" s="254"/>
      <c r="EE6" s="254"/>
      <c r="EF6" s="254"/>
      <c r="EG6" s="254"/>
      <c r="EH6" s="254"/>
      <c r="EI6" s="254"/>
      <c r="EJ6" s="254"/>
      <c r="EK6" s="254"/>
      <c r="EL6" s="254"/>
      <c r="EM6" s="254"/>
      <c r="EN6" s="254"/>
      <c r="EO6" s="254"/>
      <c r="EP6" s="254"/>
      <c r="EQ6" s="254"/>
      <c r="ER6" s="254"/>
      <c r="ES6" s="254"/>
      <c r="ET6" s="254"/>
      <c r="EU6" s="254"/>
      <c r="EV6" s="254"/>
      <c r="EW6" s="254"/>
      <c r="EX6" s="254"/>
      <c r="EY6" s="254"/>
      <c r="EZ6" s="254"/>
      <c r="FA6" s="254"/>
      <c r="FB6" s="254"/>
      <c r="FC6" s="254"/>
      <c r="FD6" s="254"/>
      <c r="FE6" s="254"/>
      <c r="FF6" s="254"/>
      <c r="FG6" s="254"/>
      <c r="FH6" s="254"/>
      <c r="FI6" s="254"/>
      <c r="FJ6" s="254"/>
      <c r="FK6" s="254"/>
      <c r="FL6" s="254"/>
      <c r="FM6" s="254"/>
      <c r="FN6" s="254"/>
      <c r="FO6" s="254"/>
      <c r="FP6" s="254"/>
      <c r="FQ6" s="254"/>
      <c r="FR6" s="254"/>
      <c r="FS6" s="254"/>
      <c r="FT6" s="254"/>
      <c r="FU6" s="254"/>
      <c r="FV6" s="254"/>
      <c r="FW6" s="254"/>
      <c r="FX6" s="254"/>
      <c r="FY6" s="254"/>
      <c r="FZ6" s="254"/>
      <c r="GA6" s="254"/>
      <c r="GB6" s="254"/>
      <c r="GC6" s="254"/>
      <c r="GD6" s="254"/>
      <c r="GE6" s="254"/>
      <c r="GF6" s="254"/>
      <c r="GG6" s="254"/>
      <c r="GH6" s="254"/>
      <c r="GI6" s="254"/>
      <c r="GJ6" s="254"/>
      <c r="GK6" s="254"/>
      <c r="GL6" s="254"/>
      <c r="GM6" s="254"/>
      <c r="GN6" s="254"/>
      <c r="GO6" s="254"/>
      <c r="GP6" s="254"/>
      <c r="GQ6" s="254"/>
      <c r="GR6" s="254"/>
      <c r="GS6" s="254"/>
      <c r="GT6" s="254"/>
      <c r="GU6" s="254"/>
      <c r="GV6" s="254"/>
      <c r="GW6" s="254"/>
      <c r="GX6" s="254"/>
      <c r="GY6" s="254"/>
      <c r="GZ6" s="254"/>
      <c r="HA6" s="254"/>
      <c r="HB6" s="254"/>
      <c r="HC6" s="254"/>
      <c r="HD6" s="254"/>
      <c r="HE6" s="254"/>
      <c r="HF6" s="254"/>
      <c r="HG6" s="254"/>
      <c r="HH6" s="254"/>
      <c r="HI6" s="254"/>
      <c r="HJ6" s="254"/>
      <c r="HK6" s="254"/>
      <c r="HL6" s="254"/>
      <c r="HM6" s="254"/>
      <c r="HN6" s="254"/>
      <c r="HO6" s="254"/>
      <c r="HP6" s="254"/>
      <c r="HQ6" s="254"/>
      <c r="HR6" s="254"/>
      <c r="HS6" s="254"/>
      <c r="HT6" s="254"/>
      <c r="HU6" s="254"/>
      <c r="HV6" s="254"/>
      <c r="HW6" s="254"/>
      <c r="HX6" s="254"/>
      <c r="HY6" s="254"/>
      <c r="HZ6" s="254"/>
    </row>
    <row r="7" spans="1:234" s="247" customFormat="1" ht="15" customHeight="1">
      <c r="A7" s="256" t="s">
        <v>42</v>
      </c>
      <c r="B7" s="257" t="s">
        <v>43</v>
      </c>
      <c r="C7" s="256" t="s">
        <v>44</v>
      </c>
      <c r="D7" s="169">
        <v>49.334036000000005</v>
      </c>
      <c r="E7" s="170">
        <v>0</v>
      </c>
      <c r="F7" s="275">
        <v>49.334036000000005</v>
      </c>
      <c r="G7" s="171">
        <v>0</v>
      </c>
      <c r="H7" s="171">
        <v>0</v>
      </c>
      <c r="I7" s="171">
        <v>0</v>
      </c>
      <c r="J7" s="171">
        <v>0</v>
      </c>
      <c r="K7" s="171">
        <v>0</v>
      </c>
      <c r="L7" s="171">
        <v>0</v>
      </c>
      <c r="M7" s="171">
        <v>0</v>
      </c>
      <c r="N7" s="171">
        <v>0</v>
      </c>
      <c r="O7" s="171">
        <v>0</v>
      </c>
      <c r="P7" s="171">
        <v>0</v>
      </c>
      <c r="Q7" s="171">
        <v>0</v>
      </c>
      <c r="R7" s="171">
        <v>0</v>
      </c>
      <c r="S7" s="170">
        <v>0</v>
      </c>
      <c r="T7" s="169">
        <v>0</v>
      </c>
      <c r="U7" s="169">
        <v>0</v>
      </c>
      <c r="V7" s="169">
        <v>0</v>
      </c>
      <c r="W7" s="169">
        <v>0</v>
      </c>
      <c r="X7" s="169">
        <v>0</v>
      </c>
      <c r="Y7" s="169">
        <v>0</v>
      </c>
      <c r="Z7" s="169">
        <v>0</v>
      </c>
      <c r="AA7" s="169">
        <v>0</v>
      </c>
      <c r="AB7" s="169">
        <v>0</v>
      </c>
      <c r="AC7" s="171">
        <v>0</v>
      </c>
      <c r="AD7" s="171">
        <v>0</v>
      </c>
      <c r="AE7" s="171">
        <v>0</v>
      </c>
      <c r="AF7" s="171">
        <v>0</v>
      </c>
      <c r="AG7" s="171">
        <v>0</v>
      </c>
      <c r="AH7" s="171">
        <v>0</v>
      </c>
      <c r="AI7" s="171">
        <v>0</v>
      </c>
      <c r="AJ7" s="171">
        <v>0</v>
      </c>
      <c r="AK7" s="171">
        <v>0</v>
      </c>
      <c r="AL7" s="171">
        <v>0</v>
      </c>
      <c r="AM7" s="171">
        <v>0</v>
      </c>
      <c r="AN7" s="171">
        <v>0</v>
      </c>
      <c r="AO7" s="171">
        <v>0</v>
      </c>
      <c r="AP7" s="171">
        <v>0</v>
      </c>
      <c r="AQ7" s="171">
        <v>0</v>
      </c>
      <c r="AR7" s="171">
        <v>0</v>
      </c>
      <c r="AS7" s="169">
        <v>0</v>
      </c>
      <c r="AT7" s="169">
        <v>0</v>
      </c>
      <c r="AU7" s="169">
        <v>0</v>
      </c>
      <c r="AV7" s="169">
        <v>0</v>
      </c>
      <c r="AW7" s="169">
        <v>0</v>
      </c>
      <c r="AX7" s="169">
        <v>0</v>
      </c>
      <c r="AY7" s="169">
        <v>0</v>
      </c>
      <c r="AZ7" s="169">
        <v>0</v>
      </c>
      <c r="BA7" s="170">
        <v>0</v>
      </c>
      <c r="BB7" s="169">
        <v>0</v>
      </c>
      <c r="BC7" s="169">
        <v>0</v>
      </c>
      <c r="BD7" s="169">
        <v>0</v>
      </c>
      <c r="BE7" s="169">
        <v>0</v>
      </c>
      <c r="BF7" s="169">
        <v>0</v>
      </c>
      <c r="BG7" s="258">
        <v>0</v>
      </c>
      <c r="BH7" s="169">
        <v>49.334036000000005</v>
      </c>
      <c r="BI7" s="179"/>
      <c r="BJ7" s="179"/>
      <c r="BK7" s="179"/>
      <c r="BL7" s="179"/>
      <c r="BM7" s="179"/>
      <c r="BN7" s="179"/>
      <c r="BO7" s="179"/>
      <c r="BP7" s="179"/>
      <c r="BQ7" s="179"/>
      <c r="BR7" s="179"/>
      <c r="BS7" s="179"/>
      <c r="BT7" s="246"/>
      <c r="BU7" s="246"/>
      <c r="BV7" s="246"/>
      <c r="BW7" s="246"/>
      <c r="BX7" s="246"/>
      <c r="BY7" s="246"/>
      <c r="BZ7" s="246"/>
      <c r="CA7" s="246"/>
      <c r="CB7" s="246"/>
      <c r="CC7" s="246"/>
      <c r="CD7" s="246"/>
      <c r="CE7" s="246"/>
      <c r="CF7" s="246"/>
      <c r="CG7" s="246"/>
      <c r="CH7" s="246"/>
      <c r="CI7" s="246"/>
      <c r="CJ7" s="246"/>
      <c r="CK7" s="246"/>
      <c r="CL7" s="246"/>
      <c r="CM7" s="246"/>
      <c r="CN7" s="246"/>
      <c r="CO7" s="246"/>
      <c r="CP7" s="246"/>
      <c r="CQ7" s="246"/>
      <c r="CR7" s="246"/>
      <c r="CS7" s="246"/>
      <c r="CT7" s="246"/>
      <c r="CU7" s="246"/>
      <c r="CV7" s="246"/>
      <c r="CW7" s="246"/>
      <c r="CX7" s="246"/>
      <c r="CY7" s="246"/>
      <c r="CZ7" s="246"/>
      <c r="DA7" s="246"/>
      <c r="DB7" s="246"/>
      <c r="DC7" s="246"/>
      <c r="DD7" s="246"/>
      <c r="DE7" s="246"/>
      <c r="DF7" s="246"/>
      <c r="DG7" s="246"/>
      <c r="DH7" s="246"/>
      <c r="DI7" s="246"/>
      <c r="DJ7" s="246"/>
      <c r="DK7" s="246"/>
      <c r="DL7" s="246"/>
      <c r="DM7" s="246"/>
      <c r="DN7" s="246"/>
      <c r="DO7" s="246"/>
      <c r="DP7" s="246"/>
      <c r="DQ7" s="246"/>
      <c r="DR7" s="246"/>
      <c r="DS7" s="246"/>
      <c r="DT7" s="246"/>
      <c r="DU7" s="246"/>
      <c r="DV7" s="246"/>
      <c r="DW7" s="246"/>
      <c r="DX7" s="246"/>
      <c r="DY7" s="246"/>
      <c r="DZ7" s="246"/>
      <c r="EA7" s="246"/>
      <c r="EB7" s="246"/>
      <c r="EC7" s="246"/>
      <c r="ED7" s="246"/>
      <c r="EE7" s="246"/>
      <c r="EF7" s="246"/>
      <c r="EG7" s="246"/>
      <c r="EH7" s="246"/>
      <c r="EI7" s="246"/>
      <c r="EJ7" s="246"/>
      <c r="EK7" s="246"/>
      <c r="EL7" s="246"/>
      <c r="EM7" s="246"/>
      <c r="EN7" s="246"/>
      <c r="EO7" s="246"/>
      <c r="EP7" s="246"/>
      <c r="EQ7" s="246"/>
      <c r="ER7" s="246"/>
      <c r="ES7" s="246"/>
      <c r="ET7" s="246"/>
      <c r="EU7" s="246"/>
      <c r="EV7" s="246"/>
      <c r="EW7" s="246"/>
      <c r="EX7" s="246"/>
      <c r="EY7" s="246"/>
      <c r="EZ7" s="246"/>
      <c r="FA7" s="246"/>
      <c r="FB7" s="246"/>
      <c r="FC7" s="246"/>
      <c r="FD7" s="246"/>
      <c r="FE7" s="246"/>
      <c r="FF7" s="246"/>
      <c r="FG7" s="246"/>
      <c r="FH7" s="246"/>
      <c r="FI7" s="246"/>
      <c r="FJ7" s="246"/>
      <c r="FK7" s="246"/>
      <c r="FL7" s="246"/>
      <c r="FM7" s="246"/>
      <c r="FN7" s="246"/>
      <c r="FO7" s="246"/>
      <c r="FP7" s="246"/>
      <c r="FQ7" s="246"/>
      <c r="FR7" s="246"/>
      <c r="FS7" s="246"/>
      <c r="FT7" s="246"/>
      <c r="FU7" s="246"/>
      <c r="FV7" s="246"/>
      <c r="FW7" s="246"/>
      <c r="FX7" s="246"/>
      <c r="FY7" s="246"/>
      <c r="FZ7" s="246"/>
      <c r="GA7" s="246"/>
      <c r="GB7" s="246"/>
      <c r="GC7" s="246"/>
      <c r="GD7" s="246"/>
      <c r="GE7" s="246"/>
      <c r="GF7" s="246"/>
      <c r="GG7" s="246"/>
      <c r="GH7" s="246"/>
      <c r="GI7" s="246"/>
      <c r="GJ7" s="246"/>
      <c r="GK7" s="246"/>
      <c r="GL7" s="246"/>
      <c r="GM7" s="246"/>
      <c r="GN7" s="246"/>
      <c r="GO7" s="246"/>
      <c r="GP7" s="246"/>
      <c r="GQ7" s="246"/>
      <c r="GR7" s="246"/>
      <c r="GS7" s="246"/>
      <c r="GT7" s="246"/>
      <c r="GU7" s="246"/>
      <c r="GV7" s="246"/>
      <c r="GW7" s="246"/>
      <c r="GX7" s="246"/>
      <c r="GY7" s="246"/>
      <c r="GZ7" s="246"/>
      <c r="HA7" s="246"/>
      <c r="HB7" s="246"/>
      <c r="HC7" s="246"/>
      <c r="HD7" s="246"/>
      <c r="HE7" s="246"/>
      <c r="HF7" s="246"/>
      <c r="HG7" s="246"/>
      <c r="HH7" s="246"/>
      <c r="HI7" s="246"/>
      <c r="HJ7" s="246"/>
      <c r="HK7" s="246"/>
      <c r="HL7" s="246"/>
      <c r="HM7" s="246"/>
      <c r="HN7" s="246"/>
      <c r="HO7" s="246"/>
      <c r="HP7" s="246"/>
      <c r="HQ7" s="246"/>
      <c r="HR7" s="246"/>
      <c r="HS7" s="246"/>
      <c r="HT7" s="246"/>
      <c r="HU7" s="246"/>
      <c r="HV7" s="246"/>
      <c r="HW7" s="246"/>
      <c r="HX7" s="246"/>
      <c r="HY7" s="246"/>
      <c r="HZ7" s="246"/>
    </row>
    <row r="8" spans="1:234" s="261" customFormat="1" ht="15" customHeight="1">
      <c r="A8" s="173"/>
      <c r="B8" s="259" t="s">
        <v>45</v>
      </c>
      <c r="C8" s="173" t="s">
        <v>46</v>
      </c>
      <c r="D8" s="159">
        <v>0</v>
      </c>
      <c r="E8" s="160">
        <v>0</v>
      </c>
      <c r="F8" s="159">
        <v>0</v>
      </c>
      <c r="G8" s="276">
        <v>0</v>
      </c>
      <c r="H8" s="159">
        <v>0</v>
      </c>
      <c r="I8" s="159">
        <v>0</v>
      </c>
      <c r="J8" s="159">
        <v>0</v>
      </c>
      <c r="K8" s="159">
        <v>0</v>
      </c>
      <c r="L8" s="159">
        <v>0</v>
      </c>
      <c r="M8" s="159">
        <v>0</v>
      </c>
      <c r="N8" s="159">
        <v>0</v>
      </c>
      <c r="O8" s="159">
        <v>0</v>
      </c>
      <c r="P8" s="159">
        <v>0</v>
      </c>
      <c r="Q8" s="159">
        <v>0</v>
      </c>
      <c r="R8" s="159">
        <v>0</v>
      </c>
      <c r="S8" s="160">
        <v>0</v>
      </c>
      <c r="T8" s="159">
        <v>0</v>
      </c>
      <c r="U8" s="159">
        <v>0</v>
      </c>
      <c r="V8" s="159">
        <v>0</v>
      </c>
      <c r="W8" s="159">
        <v>0</v>
      </c>
      <c r="X8" s="159">
        <v>0</v>
      </c>
      <c r="Y8" s="159">
        <v>0</v>
      </c>
      <c r="Z8" s="159">
        <v>0</v>
      </c>
      <c r="AA8" s="159">
        <v>0</v>
      </c>
      <c r="AB8" s="162">
        <v>0</v>
      </c>
      <c r="AC8" s="159">
        <v>0</v>
      </c>
      <c r="AD8" s="159">
        <v>0</v>
      </c>
      <c r="AE8" s="159">
        <v>0</v>
      </c>
      <c r="AF8" s="159">
        <v>0</v>
      </c>
      <c r="AG8" s="159">
        <v>0</v>
      </c>
      <c r="AH8" s="159">
        <v>0</v>
      </c>
      <c r="AI8" s="159">
        <v>0</v>
      </c>
      <c r="AJ8" s="159">
        <v>0</v>
      </c>
      <c r="AK8" s="159">
        <v>0</v>
      </c>
      <c r="AL8" s="159">
        <v>0</v>
      </c>
      <c r="AM8" s="159">
        <v>0</v>
      </c>
      <c r="AN8" s="159">
        <v>0</v>
      </c>
      <c r="AO8" s="159">
        <v>0</v>
      </c>
      <c r="AP8" s="159">
        <v>0</v>
      </c>
      <c r="AQ8" s="159">
        <v>0</v>
      </c>
      <c r="AR8" s="159">
        <v>0</v>
      </c>
      <c r="AS8" s="159">
        <v>0</v>
      </c>
      <c r="AT8" s="159">
        <v>0</v>
      </c>
      <c r="AU8" s="159">
        <v>0</v>
      </c>
      <c r="AV8" s="159">
        <v>0</v>
      </c>
      <c r="AW8" s="159">
        <v>0</v>
      </c>
      <c r="AX8" s="159">
        <v>0</v>
      </c>
      <c r="AY8" s="159">
        <v>0</v>
      </c>
      <c r="AZ8" s="159">
        <v>0</v>
      </c>
      <c r="BA8" s="160">
        <v>0</v>
      </c>
      <c r="BB8" s="159">
        <v>0</v>
      </c>
      <c r="BC8" s="159">
        <v>0</v>
      </c>
      <c r="BD8" s="159">
        <v>0</v>
      </c>
      <c r="BE8" s="161">
        <v>0</v>
      </c>
      <c r="BF8" s="159">
        <v>0</v>
      </c>
      <c r="BG8" s="159">
        <v>0</v>
      </c>
      <c r="BH8" s="159">
        <v>0</v>
      </c>
      <c r="BI8" s="178"/>
      <c r="BJ8" s="178"/>
      <c r="BK8" s="178"/>
      <c r="BL8" s="178"/>
      <c r="BM8" s="178"/>
      <c r="BN8" s="178"/>
      <c r="BO8" s="178"/>
      <c r="BP8" s="178"/>
      <c r="BQ8" s="178"/>
      <c r="BR8" s="178"/>
      <c r="BS8" s="178"/>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c r="FU8" s="260"/>
      <c r="FV8" s="260"/>
      <c r="FW8" s="260"/>
      <c r="FX8" s="260"/>
      <c r="FY8" s="260"/>
      <c r="FZ8" s="260"/>
      <c r="GA8" s="260"/>
      <c r="GB8" s="260"/>
      <c r="GC8" s="260"/>
      <c r="GD8" s="260"/>
      <c r="GE8" s="260"/>
      <c r="GF8" s="260"/>
      <c r="GG8" s="260"/>
      <c r="GH8" s="260"/>
      <c r="GI8" s="260"/>
      <c r="GJ8" s="260"/>
      <c r="GK8" s="260"/>
      <c r="GL8" s="260"/>
      <c r="GM8" s="260"/>
      <c r="GN8" s="260"/>
      <c r="GO8" s="260"/>
      <c r="GP8" s="260"/>
      <c r="GQ8" s="260"/>
      <c r="GR8" s="260"/>
      <c r="GS8" s="260"/>
      <c r="GT8" s="260"/>
      <c r="GU8" s="260"/>
      <c r="GV8" s="260"/>
      <c r="GW8" s="260"/>
      <c r="GX8" s="260"/>
      <c r="GY8" s="260"/>
      <c r="GZ8" s="260"/>
      <c r="HA8" s="260"/>
      <c r="HB8" s="260"/>
      <c r="HC8" s="260"/>
      <c r="HD8" s="260"/>
      <c r="HE8" s="260"/>
      <c r="HF8" s="260"/>
      <c r="HG8" s="260"/>
      <c r="HH8" s="260"/>
      <c r="HI8" s="260"/>
      <c r="HJ8" s="260"/>
      <c r="HK8" s="260"/>
      <c r="HL8" s="260"/>
      <c r="HM8" s="260"/>
      <c r="HN8" s="260"/>
      <c r="HO8" s="260"/>
      <c r="HP8" s="260"/>
      <c r="HQ8" s="260"/>
      <c r="HR8" s="260"/>
      <c r="HS8" s="260"/>
      <c r="HT8" s="260"/>
      <c r="HU8" s="260"/>
      <c r="HV8" s="260"/>
      <c r="HW8" s="260"/>
      <c r="HX8" s="260"/>
      <c r="HY8" s="260"/>
      <c r="HZ8" s="260"/>
    </row>
    <row r="9" spans="1:234" s="261" customFormat="1" ht="15" customHeight="1">
      <c r="A9" s="173"/>
      <c r="B9" s="259" t="s">
        <v>47</v>
      </c>
      <c r="C9" s="173" t="s">
        <v>48</v>
      </c>
      <c r="D9" s="159">
        <v>49.334036000000005</v>
      </c>
      <c r="E9" s="160">
        <v>0</v>
      </c>
      <c r="F9" s="159">
        <v>0</v>
      </c>
      <c r="G9" s="321">
        <v>0</v>
      </c>
      <c r="H9" s="276">
        <v>49.334036000000005</v>
      </c>
      <c r="I9" s="159">
        <v>0</v>
      </c>
      <c r="J9" s="159">
        <v>0</v>
      </c>
      <c r="K9" s="159">
        <v>0</v>
      </c>
      <c r="L9" s="159">
        <v>0</v>
      </c>
      <c r="M9" s="159">
        <v>0</v>
      </c>
      <c r="N9" s="159">
        <v>0</v>
      </c>
      <c r="O9" s="159">
        <v>0</v>
      </c>
      <c r="P9" s="159">
        <v>0</v>
      </c>
      <c r="Q9" s="159">
        <v>0</v>
      </c>
      <c r="R9" s="159">
        <v>0</v>
      </c>
      <c r="S9" s="160">
        <v>0</v>
      </c>
      <c r="T9" s="159">
        <v>0</v>
      </c>
      <c r="U9" s="159">
        <v>0</v>
      </c>
      <c r="V9" s="159">
        <v>0</v>
      </c>
      <c r="W9" s="159">
        <v>0</v>
      </c>
      <c r="X9" s="159">
        <v>0</v>
      </c>
      <c r="Y9" s="159">
        <v>0</v>
      </c>
      <c r="Z9" s="159">
        <v>0</v>
      </c>
      <c r="AA9" s="159">
        <v>0</v>
      </c>
      <c r="AB9" s="162">
        <v>0</v>
      </c>
      <c r="AC9" s="159">
        <v>0</v>
      </c>
      <c r="AD9" s="159">
        <v>0</v>
      </c>
      <c r="AE9" s="159">
        <v>0</v>
      </c>
      <c r="AF9" s="159">
        <v>0</v>
      </c>
      <c r="AG9" s="159">
        <v>0</v>
      </c>
      <c r="AH9" s="159">
        <v>0</v>
      </c>
      <c r="AI9" s="159">
        <v>0</v>
      </c>
      <c r="AJ9" s="159">
        <v>0</v>
      </c>
      <c r="AK9" s="159">
        <v>0</v>
      </c>
      <c r="AL9" s="159">
        <v>0</v>
      </c>
      <c r="AM9" s="159">
        <v>0</v>
      </c>
      <c r="AN9" s="159">
        <v>0</v>
      </c>
      <c r="AO9" s="159">
        <v>0</v>
      </c>
      <c r="AP9" s="159">
        <v>0</v>
      </c>
      <c r="AQ9" s="159">
        <v>0</v>
      </c>
      <c r="AR9" s="159">
        <v>0</v>
      </c>
      <c r="AS9" s="159">
        <v>0</v>
      </c>
      <c r="AT9" s="159">
        <v>0</v>
      </c>
      <c r="AU9" s="159">
        <v>0</v>
      </c>
      <c r="AV9" s="159">
        <v>0</v>
      </c>
      <c r="AW9" s="159">
        <v>0</v>
      </c>
      <c r="AX9" s="159">
        <v>0</v>
      </c>
      <c r="AY9" s="159">
        <v>0</v>
      </c>
      <c r="AZ9" s="159">
        <v>0</v>
      </c>
      <c r="BA9" s="160">
        <v>0</v>
      </c>
      <c r="BB9" s="159">
        <v>0</v>
      </c>
      <c r="BC9" s="159">
        <v>0</v>
      </c>
      <c r="BD9" s="159">
        <v>0</v>
      </c>
      <c r="BE9" s="161">
        <v>0</v>
      </c>
      <c r="BF9" s="159">
        <v>0</v>
      </c>
      <c r="BG9" s="174">
        <v>0</v>
      </c>
      <c r="BH9" s="159">
        <v>49.334036000000005</v>
      </c>
      <c r="BI9" s="178"/>
      <c r="BJ9" s="178"/>
      <c r="BK9" s="178"/>
      <c r="BL9" s="178"/>
      <c r="BM9" s="178"/>
      <c r="BN9" s="178"/>
      <c r="BO9" s="178"/>
      <c r="BP9" s="178"/>
      <c r="BQ9" s="178"/>
      <c r="BR9" s="178"/>
      <c r="BS9" s="178"/>
      <c r="BT9" s="260"/>
      <c r="BU9" s="260"/>
      <c r="BV9" s="260"/>
      <c r="BW9" s="260"/>
      <c r="BX9" s="260"/>
      <c r="BY9" s="260"/>
      <c r="BZ9" s="260"/>
      <c r="CA9" s="260"/>
      <c r="CB9" s="260"/>
      <c r="CC9" s="260"/>
      <c r="CD9" s="260"/>
      <c r="CE9" s="260"/>
      <c r="CF9" s="260"/>
      <c r="CG9" s="260"/>
      <c r="CH9" s="260"/>
      <c r="CI9" s="260"/>
      <c r="CJ9" s="260"/>
      <c r="CK9" s="260"/>
      <c r="CL9" s="260"/>
      <c r="CM9" s="260"/>
      <c r="CN9" s="260"/>
      <c r="CO9" s="260"/>
      <c r="CP9" s="260"/>
      <c r="CQ9" s="260"/>
      <c r="CR9" s="260"/>
      <c r="CS9" s="260"/>
      <c r="CT9" s="260"/>
      <c r="CU9" s="260"/>
      <c r="CV9" s="260"/>
      <c r="CW9" s="260"/>
      <c r="CX9" s="260"/>
      <c r="CY9" s="260"/>
      <c r="CZ9" s="260"/>
      <c r="DA9" s="260"/>
      <c r="DB9" s="260"/>
      <c r="DC9" s="260"/>
      <c r="DD9" s="260"/>
      <c r="DE9" s="260"/>
      <c r="DF9" s="260"/>
      <c r="DG9" s="260"/>
      <c r="DH9" s="260"/>
      <c r="DI9" s="260"/>
      <c r="DJ9" s="260"/>
      <c r="DK9" s="260"/>
      <c r="DL9" s="260"/>
      <c r="DM9" s="260"/>
      <c r="DN9" s="260"/>
      <c r="DO9" s="260"/>
      <c r="DP9" s="260"/>
      <c r="DQ9" s="260"/>
      <c r="DR9" s="260"/>
      <c r="DS9" s="260"/>
      <c r="DT9" s="260"/>
      <c r="DU9" s="260"/>
      <c r="DV9" s="260"/>
      <c r="DW9" s="260"/>
      <c r="DX9" s="260"/>
      <c r="DY9" s="260"/>
      <c r="DZ9" s="260"/>
      <c r="EA9" s="260"/>
      <c r="EB9" s="260"/>
      <c r="EC9" s="260"/>
      <c r="ED9" s="260"/>
      <c r="EE9" s="260"/>
      <c r="EF9" s="260"/>
      <c r="EG9" s="260"/>
      <c r="EH9" s="260"/>
      <c r="EI9" s="260"/>
      <c r="EJ9" s="260"/>
      <c r="EK9" s="260"/>
      <c r="EL9" s="260"/>
      <c r="EM9" s="260"/>
      <c r="EN9" s="260"/>
      <c r="EO9" s="260"/>
      <c r="EP9" s="260"/>
      <c r="EQ9" s="260"/>
      <c r="ER9" s="260"/>
      <c r="ES9" s="260"/>
      <c r="ET9" s="260"/>
      <c r="EU9" s="260"/>
      <c r="EV9" s="260"/>
      <c r="EW9" s="260"/>
      <c r="EX9" s="260"/>
      <c r="EY9" s="260"/>
      <c r="EZ9" s="260"/>
      <c r="FA9" s="260"/>
      <c r="FB9" s="260"/>
      <c r="FC9" s="260"/>
      <c r="FD9" s="260"/>
      <c r="FE9" s="260"/>
      <c r="FF9" s="260"/>
      <c r="FG9" s="260"/>
      <c r="FH9" s="260"/>
      <c r="FI9" s="260"/>
      <c r="FJ9" s="260"/>
      <c r="FK9" s="260"/>
      <c r="FL9" s="260"/>
      <c r="FM9" s="260"/>
      <c r="FN9" s="260"/>
      <c r="FO9" s="260"/>
      <c r="FP9" s="260"/>
      <c r="FQ9" s="260"/>
      <c r="FR9" s="260"/>
      <c r="FS9" s="260"/>
      <c r="FT9" s="260"/>
      <c r="FU9" s="260"/>
      <c r="FV9" s="260"/>
      <c r="FW9" s="260"/>
      <c r="FX9" s="260"/>
      <c r="FY9" s="260"/>
      <c r="FZ9" s="260"/>
      <c r="GA9" s="260"/>
      <c r="GB9" s="260"/>
      <c r="GC9" s="260"/>
      <c r="GD9" s="260"/>
      <c r="GE9" s="260"/>
      <c r="GF9" s="260"/>
      <c r="GG9" s="260"/>
      <c r="GH9" s="260"/>
      <c r="GI9" s="260"/>
      <c r="GJ9" s="260"/>
      <c r="GK9" s="260"/>
      <c r="GL9" s="260"/>
      <c r="GM9" s="260"/>
      <c r="GN9" s="260"/>
      <c r="GO9" s="260"/>
      <c r="GP9" s="260"/>
      <c r="GQ9" s="260"/>
      <c r="GR9" s="260"/>
      <c r="GS9" s="260"/>
      <c r="GT9" s="260"/>
      <c r="GU9" s="260"/>
      <c r="GV9" s="260"/>
      <c r="GW9" s="260"/>
      <c r="GX9" s="260"/>
      <c r="GY9" s="260"/>
      <c r="GZ9" s="260"/>
      <c r="HA9" s="260"/>
      <c r="HB9" s="260"/>
      <c r="HC9" s="260"/>
      <c r="HD9" s="260"/>
      <c r="HE9" s="260"/>
      <c r="HF9" s="260"/>
      <c r="HG9" s="260"/>
      <c r="HH9" s="260"/>
      <c r="HI9" s="260"/>
      <c r="HJ9" s="260"/>
      <c r="HK9" s="260"/>
      <c r="HL9" s="260"/>
      <c r="HM9" s="260"/>
      <c r="HN9" s="260"/>
      <c r="HO9" s="260"/>
      <c r="HP9" s="260"/>
      <c r="HQ9" s="260"/>
      <c r="HR9" s="260"/>
      <c r="HS9" s="260"/>
      <c r="HT9" s="260"/>
      <c r="HU9" s="260"/>
      <c r="HV9" s="260"/>
      <c r="HW9" s="260"/>
      <c r="HX9" s="260"/>
      <c r="HY9" s="260"/>
      <c r="HZ9" s="260"/>
    </row>
    <row r="10" spans="1:234" s="261" customFormat="1" ht="15" customHeight="1">
      <c r="A10" s="173"/>
      <c r="B10" s="259" t="s">
        <v>49</v>
      </c>
      <c r="C10" s="173" t="s">
        <v>50</v>
      </c>
      <c r="D10" s="159">
        <v>0</v>
      </c>
      <c r="E10" s="160">
        <v>0</v>
      </c>
      <c r="F10" s="159">
        <v>0</v>
      </c>
      <c r="G10" s="159">
        <v>0</v>
      </c>
      <c r="H10" s="159">
        <v>0</v>
      </c>
      <c r="I10" s="276">
        <v>0</v>
      </c>
      <c r="J10" s="159">
        <v>0</v>
      </c>
      <c r="K10" s="159">
        <v>0</v>
      </c>
      <c r="L10" s="159">
        <v>0</v>
      </c>
      <c r="M10" s="159">
        <v>0</v>
      </c>
      <c r="N10" s="159">
        <v>0</v>
      </c>
      <c r="O10" s="159">
        <v>0</v>
      </c>
      <c r="P10" s="159">
        <v>0</v>
      </c>
      <c r="Q10" s="159">
        <v>0</v>
      </c>
      <c r="R10" s="159">
        <v>0</v>
      </c>
      <c r="S10" s="160">
        <v>0</v>
      </c>
      <c r="T10" s="159">
        <v>0</v>
      </c>
      <c r="U10" s="159">
        <v>0</v>
      </c>
      <c r="V10" s="159">
        <v>0</v>
      </c>
      <c r="W10" s="159">
        <v>0</v>
      </c>
      <c r="X10" s="159">
        <v>0</v>
      </c>
      <c r="Y10" s="159">
        <v>0</v>
      </c>
      <c r="Z10" s="159">
        <v>0</v>
      </c>
      <c r="AA10" s="159">
        <v>0</v>
      </c>
      <c r="AB10" s="162">
        <v>0</v>
      </c>
      <c r="AC10" s="159">
        <v>0</v>
      </c>
      <c r="AD10" s="159">
        <v>0</v>
      </c>
      <c r="AE10" s="159">
        <v>0</v>
      </c>
      <c r="AF10" s="159">
        <v>0</v>
      </c>
      <c r="AG10" s="159">
        <v>0</v>
      </c>
      <c r="AH10" s="159">
        <v>0</v>
      </c>
      <c r="AI10" s="159">
        <v>0</v>
      </c>
      <c r="AJ10" s="159">
        <v>0</v>
      </c>
      <c r="AK10" s="159">
        <v>0</v>
      </c>
      <c r="AL10" s="159">
        <v>0</v>
      </c>
      <c r="AM10" s="159">
        <v>0</v>
      </c>
      <c r="AN10" s="159">
        <v>0</v>
      </c>
      <c r="AO10" s="159">
        <v>0</v>
      </c>
      <c r="AP10" s="159">
        <v>0</v>
      </c>
      <c r="AQ10" s="159">
        <v>0</v>
      </c>
      <c r="AR10" s="159">
        <v>0</v>
      </c>
      <c r="AS10" s="159">
        <v>0</v>
      </c>
      <c r="AT10" s="159">
        <v>0</v>
      </c>
      <c r="AU10" s="159">
        <v>0</v>
      </c>
      <c r="AV10" s="159">
        <v>0</v>
      </c>
      <c r="AW10" s="159">
        <v>0</v>
      </c>
      <c r="AX10" s="159">
        <v>0</v>
      </c>
      <c r="AY10" s="159">
        <v>0</v>
      </c>
      <c r="AZ10" s="159">
        <v>0</v>
      </c>
      <c r="BA10" s="160">
        <v>0</v>
      </c>
      <c r="BB10" s="159">
        <v>0</v>
      </c>
      <c r="BC10" s="159">
        <v>0</v>
      </c>
      <c r="BD10" s="159">
        <v>0</v>
      </c>
      <c r="BE10" s="161">
        <v>0</v>
      </c>
      <c r="BF10" s="159">
        <v>0</v>
      </c>
      <c r="BG10" s="159">
        <v>0</v>
      </c>
      <c r="BH10" s="159">
        <v>0</v>
      </c>
      <c r="BI10" s="178"/>
      <c r="BJ10" s="178"/>
      <c r="BK10" s="178"/>
      <c r="BL10" s="178"/>
      <c r="BM10" s="178"/>
      <c r="BN10" s="178"/>
      <c r="BO10" s="178"/>
      <c r="BP10" s="178"/>
      <c r="BQ10" s="178"/>
      <c r="BR10" s="178"/>
      <c r="BS10" s="178"/>
      <c r="BT10" s="260"/>
      <c r="BU10" s="260"/>
      <c r="BV10" s="260"/>
      <c r="BW10" s="260"/>
      <c r="BX10" s="260"/>
      <c r="BY10" s="260"/>
      <c r="BZ10" s="260"/>
      <c r="CA10" s="260"/>
      <c r="CB10" s="260"/>
      <c r="CC10" s="260"/>
      <c r="CD10" s="260"/>
      <c r="CE10" s="260"/>
      <c r="CF10" s="260"/>
      <c r="CG10" s="260"/>
      <c r="CH10" s="260"/>
      <c r="CI10" s="260"/>
      <c r="CJ10" s="260"/>
      <c r="CK10" s="260"/>
      <c r="CL10" s="260"/>
      <c r="CM10" s="260"/>
      <c r="CN10" s="260"/>
      <c r="CO10" s="260"/>
      <c r="CP10" s="260"/>
      <c r="CQ10" s="260"/>
      <c r="CR10" s="260"/>
      <c r="CS10" s="260"/>
      <c r="CT10" s="260"/>
      <c r="CU10" s="260"/>
      <c r="CV10" s="260"/>
      <c r="CW10" s="260"/>
      <c r="CX10" s="260"/>
      <c r="CY10" s="260"/>
      <c r="CZ10" s="260"/>
      <c r="DA10" s="260"/>
      <c r="DB10" s="260"/>
      <c r="DC10" s="260"/>
      <c r="DD10" s="260"/>
      <c r="DE10" s="260"/>
      <c r="DF10" s="260"/>
      <c r="DG10" s="260"/>
      <c r="DH10" s="260"/>
      <c r="DI10" s="260"/>
      <c r="DJ10" s="260"/>
      <c r="DK10" s="260"/>
      <c r="DL10" s="260"/>
      <c r="DM10" s="260"/>
      <c r="DN10" s="260"/>
      <c r="DO10" s="260"/>
      <c r="DP10" s="260"/>
      <c r="DQ10" s="260"/>
      <c r="DR10" s="260"/>
      <c r="DS10" s="260"/>
      <c r="DT10" s="260"/>
      <c r="DU10" s="260"/>
      <c r="DV10" s="260"/>
      <c r="DW10" s="260"/>
      <c r="DX10" s="260"/>
      <c r="DY10" s="260"/>
      <c r="DZ10" s="260"/>
      <c r="EA10" s="260"/>
      <c r="EB10" s="260"/>
      <c r="EC10" s="260"/>
      <c r="ED10" s="260"/>
      <c r="EE10" s="260"/>
      <c r="EF10" s="260"/>
      <c r="EG10" s="260"/>
      <c r="EH10" s="260"/>
      <c r="EI10" s="260"/>
      <c r="EJ10" s="260"/>
      <c r="EK10" s="260"/>
      <c r="EL10" s="260"/>
      <c r="EM10" s="260"/>
      <c r="EN10" s="260"/>
      <c r="EO10" s="260"/>
      <c r="EP10" s="260"/>
      <c r="EQ10" s="260"/>
      <c r="ER10" s="260"/>
      <c r="ES10" s="260"/>
      <c r="ET10" s="260"/>
      <c r="EU10" s="260"/>
      <c r="EV10" s="260"/>
      <c r="EW10" s="260"/>
      <c r="EX10" s="260"/>
      <c r="EY10" s="260"/>
      <c r="EZ10" s="260"/>
      <c r="FA10" s="260"/>
      <c r="FB10" s="260"/>
      <c r="FC10" s="260"/>
      <c r="FD10" s="260"/>
      <c r="FE10" s="260"/>
      <c r="FF10" s="260"/>
      <c r="FG10" s="260"/>
      <c r="FH10" s="260"/>
      <c r="FI10" s="260"/>
      <c r="FJ10" s="260"/>
      <c r="FK10" s="260"/>
      <c r="FL10" s="260"/>
      <c r="FM10" s="260"/>
      <c r="FN10" s="260"/>
      <c r="FO10" s="260"/>
      <c r="FP10" s="260"/>
      <c r="FQ10" s="260"/>
      <c r="FR10" s="260"/>
      <c r="FS10" s="260"/>
      <c r="FT10" s="260"/>
      <c r="FU10" s="260"/>
      <c r="FV10" s="260"/>
      <c r="FW10" s="260"/>
      <c r="FX10" s="260"/>
      <c r="FY10" s="260"/>
      <c r="FZ10" s="260"/>
      <c r="GA10" s="260"/>
      <c r="GB10" s="260"/>
      <c r="GC10" s="260"/>
      <c r="GD10" s="260"/>
      <c r="GE10" s="260"/>
      <c r="GF10" s="260"/>
      <c r="GG10" s="260"/>
      <c r="GH10" s="260"/>
      <c r="GI10" s="260"/>
      <c r="GJ10" s="260"/>
      <c r="GK10" s="260"/>
      <c r="GL10" s="260"/>
      <c r="GM10" s="260"/>
      <c r="GN10" s="260"/>
      <c r="GO10" s="260"/>
      <c r="GP10" s="260"/>
      <c r="GQ10" s="260"/>
      <c r="GR10" s="260"/>
      <c r="GS10" s="260"/>
      <c r="GT10" s="260"/>
      <c r="GU10" s="260"/>
      <c r="GV10" s="260"/>
      <c r="GW10" s="260"/>
      <c r="GX10" s="260"/>
      <c r="GY10" s="260"/>
      <c r="GZ10" s="260"/>
      <c r="HA10" s="260"/>
      <c r="HB10" s="260"/>
      <c r="HC10" s="260"/>
      <c r="HD10" s="260"/>
      <c r="HE10" s="260"/>
      <c r="HF10" s="260"/>
      <c r="HG10" s="260"/>
      <c r="HH10" s="260"/>
      <c r="HI10" s="260"/>
      <c r="HJ10" s="260"/>
      <c r="HK10" s="260"/>
      <c r="HL10" s="260"/>
      <c r="HM10" s="260"/>
      <c r="HN10" s="260"/>
      <c r="HO10" s="260"/>
      <c r="HP10" s="260"/>
      <c r="HQ10" s="260"/>
      <c r="HR10" s="260"/>
      <c r="HS10" s="260"/>
      <c r="HT10" s="260"/>
      <c r="HU10" s="260"/>
      <c r="HV10" s="260"/>
      <c r="HW10" s="260"/>
      <c r="HX10" s="260"/>
      <c r="HY10" s="260"/>
      <c r="HZ10" s="260"/>
    </row>
    <row r="11" spans="1:234" s="247" customFormat="1" ht="15" customHeight="1">
      <c r="A11" s="262" t="s">
        <v>51</v>
      </c>
      <c r="B11" s="258" t="s">
        <v>52</v>
      </c>
      <c r="C11" s="262" t="s">
        <v>53</v>
      </c>
      <c r="D11" s="159">
        <v>237.72198600000002</v>
      </c>
      <c r="E11" s="163">
        <v>3.0513</v>
      </c>
      <c r="F11" s="162">
        <v>0</v>
      </c>
      <c r="G11" s="159">
        <v>0</v>
      </c>
      <c r="H11" s="159">
        <v>0</v>
      </c>
      <c r="I11" s="159">
        <v>0</v>
      </c>
      <c r="J11" s="277">
        <v>181.552186</v>
      </c>
      <c r="K11" s="162">
        <v>0</v>
      </c>
      <c r="L11" s="162">
        <v>0</v>
      </c>
      <c r="M11" s="162">
        <v>0</v>
      </c>
      <c r="N11" s="162">
        <v>0</v>
      </c>
      <c r="O11" s="159">
        <v>0</v>
      </c>
      <c r="P11" s="162">
        <v>0</v>
      </c>
      <c r="Q11" s="162">
        <v>0</v>
      </c>
      <c r="R11" s="162">
        <v>3.0513</v>
      </c>
      <c r="S11" s="163">
        <v>53.1185</v>
      </c>
      <c r="T11" s="162">
        <v>0</v>
      </c>
      <c r="U11" s="162">
        <v>0</v>
      </c>
      <c r="V11" s="162">
        <v>0</v>
      </c>
      <c r="W11" s="162">
        <v>0</v>
      </c>
      <c r="X11" s="162">
        <v>3.2974</v>
      </c>
      <c r="Y11" s="162">
        <v>0.1559</v>
      </c>
      <c r="Z11" s="162">
        <v>0</v>
      </c>
      <c r="AA11" s="162">
        <v>0</v>
      </c>
      <c r="AB11" s="162">
        <v>26.8247</v>
      </c>
      <c r="AC11" s="159">
        <v>24.1736</v>
      </c>
      <c r="AD11" s="159">
        <v>0</v>
      </c>
      <c r="AE11" s="159">
        <v>0</v>
      </c>
      <c r="AF11" s="159">
        <v>0</v>
      </c>
      <c r="AG11" s="159">
        <v>2.4431</v>
      </c>
      <c r="AH11" s="159">
        <v>0</v>
      </c>
      <c r="AI11" s="159">
        <v>0</v>
      </c>
      <c r="AJ11" s="159">
        <v>0</v>
      </c>
      <c r="AK11" s="159">
        <v>0</v>
      </c>
      <c r="AL11" s="159">
        <v>0</v>
      </c>
      <c r="AM11" s="159">
        <v>0.208</v>
      </c>
      <c r="AN11" s="159">
        <v>0</v>
      </c>
      <c r="AO11" s="159">
        <v>0</v>
      </c>
      <c r="AP11" s="159">
        <v>0</v>
      </c>
      <c r="AQ11" s="159">
        <v>0</v>
      </c>
      <c r="AR11" s="159">
        <v>0</v>
      </c>
      <c r="AS11" s="162">
        <v>0</v>
      </c>
      <c r="AT11" s="162">
        <v>0</v>
      </c>
      <c r="AU11" s="162">
        <v>3.3529</v>
      </c>
      <c r="AV11" s="162">
        <v>19.4876</v>
      </c>
      <c r="AW11" s="162">
        <v>0</v>
      </c>
      <c r="AX11" s="162">
        <v>0</v>
      </c>
      <c r="AY11" s="162">
        <v>0</v>
      </c>
      <c r="AZ11" s="162">
        <v>0</v>
      </c>
      <c r="BA11" s="163">
        <v>0</v>
      </c>
      <c r="BB11" s="159">
        <v>0</v>
      </c>
      <c r="BC11" s="159">
        <v>0</v>
      </c>
      <c r="BD11" s="162">
        <v>0</v>
      </c>
      <c r="BE11" s="164">
        <v>0</v>
      </c>
      <c r="BF11" s="162">
        <v>56.169799999999995</v>
      </c>
      <c r="BG11" s="258">
        <v>-56.169799999999995</v>
      </c>
      <c r="BH11" s="162">
        <v>181.552186</v>
      </c>
      <c r="BI11" s="179"/>
      <c r="BJ11" s="179"/>
      <c r="BK11" s="179"/>
      <c r="BL11" s="179"/>
      <c r="BM11" s="179"/>
      <c r="BN11" s="179"/>
      <c r="BO11" s="179"/>
      <c r="BP11" s="179"/>
      <c r="BQ11" s="179"/>
      <c r="BR11" s="179"/>
      <c r="BS11" s="179"/>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6"/>
      <c r="FG11" s="246"/>
      <c r="FH11" s="246"/>
      <c r="FI11" s="246"/>
      <c r="FJ11" s="246"/>
      <c r="FK11" s="246"/>
      <c r="FL11" s="246"/>
      <c r="FM11" s="246"/>
      <c r="FN11" s="246"/>
      <c r="FO11" s="246"/>
      <c r="FP11" s="246"/>
      <c r="FQ11" s="246"/>
      <c r="FR11" s="246"/>
      <c r="FS11" s="246"/>
      <c r="FT11" s="246"/>
      <c r="FU11" s="246"/>
      <c r="FV11" s="246"/>
      <c r="FW11" s="246"/>
      <c r="FX11" s="246"/>
      <c r="FY11" s="246"/>
      <c r="FZ11" s="246"/>
      <c r="GA11" s="246"/>
      <c r="GB11" s="246"/>
      <c r="GC11" s="246"/>
      <c r="GD11" s="246"/>
      <c r="GE11" s="246"/>
      <c r="GF11" s="246"/>
      <c r="GG11" s="246"/>
      <c r="GH11" s="246"/>
      <c r="GI11" s="246"/>
      <c r="GJ11" s="246"/>
      <c r="GK11" s="246"/>
      <c r="GL11" s="246"/>
      <c r="GM11" s="246"/>
      <c r="GN11" s="246"/>
      <c r="GO11" s="246"/>
      <c r="GP11" s="246"/>
      <c r="GQ11" s="246"/>
      <c r="GR11" s="246"/>
      <c r="GS11" s="246"/>
      <c r="GT11" s="246"/>
      <c r="GU11" s="246"/>
      <c r="GV11" s="246"/>
      <c r="GW11" s="246"/>
      <c r="GX11" s="246"/>
      <c r="GY11" s="246"/>
      <c r="GZ11" s="246"/>
      <c r="HA11" s="246"/>
      <c r="HB11" s="246"/>
      <c r="HC11" s="246"/>
      <c r="HD11" s="246"/>
      <c r="HE11" s="246"/>
      <c r="HF11" s="246"/>
      <c r="HG11" s="246"/>
      <c r="HH11" s="246"/>
      <c r="HI11" s="246"/>
      <c r="HJ11" s="246"/>
      <c r="HK11" s="246"/>
      <c r="HL11" s="246"/>
      <c r="HM11" s="246"/>
      <c r="HN11" s="246"/>
      <c r="HO11" s="246"/>
      <c r="HP11" s="246"/>
      <c r="HQ11" s="246"/>
      <c r="HR11" s="246"/>
      <c r="HS11" s="246"/>
      <c r="HT11" s="246"/>
      <c r="HU11" s="246"/>
      <c r="HV11" s="246"/>
      <c r="HW11" s="246"/>
      <c r="HX11" s="246"/>
      <c r="HY11" s="246"/>
      <c r="HZ11" s="246"/>
    </row>
    <row r="12" spans="1:234" s="247" customFormat="1" ht="15" customHeight="1">
      <c r="A12" s="262" t="s">
        <v>54</v>
      </c>
      <c r="B12" s="258" t="s">
        <v>55</v>
      </c>
      <c r="C12" s="262" t="s">
        <v>56</v>
      </c>
      <c r="D12" s="159">
        <v>60999.566085</v>
      </c>
      <c r="E12" s="163">
        <v>1244.8</v>
      </c>
      <c r="F12" s="162">
        <v>0</v>
      </c>
      <c r="G12" s="159">
        <v>0</v>
      </c>
      <c r="H12" s="159">
        <v>0</v>
      </c>
      <c r="I12" s="159">
        <v>0</v>
      </c>
      <c r="J12" s="162">
        <v>0</v>
      </c>
      <c r="K12" s="277">
        <v>50065.8341352</v>
      </c>
      <c r="L12" s="162">
        <v>0</v>
      </c>
      <c r="M12" s="162">
        <v>0</v>
      </c>
      <c r="N12" s="162">
        <v>0</v>
      </c>
      <c r="O12" s="159">
        <v>0</v>
      </c>
      <c r="P12" s="162">
        <v>0</v>
      </c>
      <c r="Q12" s="162">
        <v>0</v>
      </c>
      <c r="R12" s="162">
        <v>1244.8</v>
      </c>
      <c r="S12" s="163">
        <v>9688.931949800002</v>
      </c>
      <c r="T12" s="162">
        <v>412.19</v>
      </c>
      <c r="U12" s="162">
        <v>13</v>
      </c>
      <c r="V12" s="162">
        <v>3340</v>
      </c>
      <c r="W12" s="162">
        <v>358.77</v>
      </c>
      <c r="X12" s="162">
        <v>426.09366000000006</v>
      </c>
      <c r="Y12" s="162">
        <v>455.5171600000001</v>
      </c>
      <c r="Z12" s="162">
        <v>0</v>
      </c>
      <c r="AA12" s="162">
        <v>56.49849999999999</v>
      </c>
      <c r="AB12" s="162">
        <v>1271.1906998000004</v>
      </c>
      <c r="AC12" s="159">
        <v>827.9159998000003</v>
      </c>
      <c r="AD12" s="159">
        <v>175.4</v>
      </c>
      <c r="AE12" s="159">
        <v>6.8751</v>
      </c>
      <c r="AF12" s="159">
        <v>3.3642000000000003</v>
      </c>
      <c r="AG12" s="159">
        <v>10.223199999999999</v>
      </c>
      <c r="AH12" s="159">
        <v>5.7569</v>
      </c>
      <c r="AI12" s="159">
        <v>52.2723</v>
      </c>
      <c r="AJ12" s="159">
        <v>0.3</v>
      </c>
      <c r="AK12" s="159">
        <v>0</v>
      </c>
      <c r="AL12" s="159">
        <v>0.45000000000000007</v>
      </c>
      <c r="AM12" s="159">
        <v>38.1565</v>
      </c>
      <c r="AN12" s="159">
        <v>0</v>
      </c>
      <c r="AO12" s="159">
        <v>148.7165</v>
      </c>
      <c r="AP12" s="159">
        <v>0</v>
      </c>
      <c r="AQ12" s="159">
        <v>0</v>
      </c>
      <c r="AR12" s="159">
        <v>1.76</v>
      </c>
      <c r="AS12" s="162">
        <v>0</v>
      </c>
      <c r="AT12" s="162">
        <v>2.3114000000000003</v>
      </c>
      <c r="AU12" s="162">
        <v>75.8807</v>
      </c>
      <c r="AV12" s="162">
        <v>3249.2511299999996</v>
      </c>
      <c r="AW12" s="162">
        <v>0</v>
      </c>
      <c r="AX12" s="162">
        <v>27.16</v>
      </c>
      <c r="AY12" s="162">
        <v>0.2</v>
      </c>
      <c r="AZ12" s="162">
        <v>0</v>
      </c>
      <c r="BA12" s="163">
        <v>0</v>
      </c>
      <c r="BB12" s="159">
        <v>0</v>
      </c>
      <c r="BC12" s="159">
        <v>0.8687</v>
      </c>
      <c r="BD12" s="162">
        <v>0</v>
      </c>
      <c r="BE12" s="164">
        <v>0</v>
      </c>
      <c r="BF12" s="162">
        <v>10933.731949800002</v>
      </c>
      <c r="BG12" s="258">
        <v>-10933.731949800002</v>
      </c>
      <c r="BH12" s="162">
        <v>50065.8341352</v>
      </c>
      <c r="BI12" s="179"/>
      <c r="BJ12" s="179"/>
      <c r="BK12" s="179"/>
      <c r="BL12" s="179"/>
      <c r="BM12" s="179"/>
      <c r="BN12" s="179"/>
      <c r="BO12" s="179"/>
      <c r="BP12" s="179"/>
      <c r="BQ12" s="179"/>
      <c r="BR12" s="179"/>
      <c r="BS12" s="179"/>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46"/>
      <c r="CW12" s="246"/>
      <c r="CX12" s="246"/>
      <c r="CY12" s="246"/>
      <c r="CZ12" s="246"/>
      <c r="DA12" s="246"/>
      <c r="DB12" s="246"/>
      <c r="DC12" s="246"/>
      <c r="DD12" s="246"/>
      <c r="DE12" s="246"/>
      <c r="DF12" s="246"/>
      <c r="DG12" s="246"/>
      <c r="DH12" s="246"/>
      <c r="DI12" s="246"/>
      <c r="DJ12" s="246"/>
      <c r="DK12" s="246"/>
      <c r="DL12" s="246"/>
      <c r="DM12" s="246"/>
      <c r="DN12" s="246"/>
      <c r="DO12" s="246"/>
      <c r="DP12" s="246"/>
      <c r="DQ12" s="246"/>
      <c r="DR12" s="246"/>
      <c r="DS12" s="246"/>
      <c r="DT12" s="246"/>
      <c r="DU12" s="246"/>
      <c r="DV12" s="246"/>
      <c r="DW12" s="246"/>
      <c r="DX12" s="246"/>
      <c r="DY12" s="246"/>
      <c r="DZ12" s="246"/>
      <c r="EA12" s="246"/>
      <c r="EB12" s="246"/>
      <c r="EC12" s="246"/>
      <c r="ED12" s="246"/>
      <c r="EE12" s="246"/>
      <c r="EF12" s="246"/>
      <c r="EG12" s="246"/>
      <c r="EH12" s="246"/>
      <c r="EI12" s="246"/>
      <c r="EJ12" s="246"/>
      <c r="EK12" s="246"/>
      <c r="EL12" s="246"/>
      <c r="EM12" s="246"/>
      <c r="EN12" s="246"/>
      <c r="EO12" s="246"/>
      <c r="EP12" s="246"/>
      <c r="EQ12" s="246"/>
      <c r="ER12" s="246"/>
      <c r="ES12" s="246"/>
      <c r="ET12" s="246"/>
      <c r="EU12" s="246"/>
      <c r="EV12" s="246"/>
      <c r="EW12" s="246"/>
      <c r="EX12" s="246"/>
      <c r="EY12" s="246"/>
      <c r="EZ12" s="246"/>
      <c r="FA12" s="246"/>
      <c r="FB12" s="246"/>
      <c r="FC12" s="246"/>
      <c r="FD12" s="246"/>
      <c r="FE12" s="246"/>
      <c r="FF12" s="246"/>
      <c r="FG12" s="246"/>
      <c r="FH12" s="246"/>
      <c r="FI12" s="246"/>
      <c r="FJ12" s="246"/>
      <c r="FK12" s="246"/>
      <c r="FL12" s="246"/>
      <c r="FM12" s="246"/>
      <c r="FN12" s="246"/>
      <c r="FO12" s="246"/>
      <c r="FP12" s="246"/>
      <c r="FQ12" s="246"/>
      <c r="FR12" s="246"/>
      <c r="FS12" s="246"/>
      <c r="FT12" s="246"/>
      <c r="FU12" s="246"/>
      <c r="FV12" s="246"/>
      <c r="FW12" s="246"/>
      <c r="FX12" s="246"/>
      <c r="FY12" s="246"/>
      <c r="FZ12" s="246"/>
      <c r="GA12" s="246"/>
      <c r="GB12" s="246"/>
      <c r="GC12" s="246"/>
      <c r="GD12" s="246"/>
      <c r="GE12" s="246"/>
      <c r="GF12" s="246"/>
      <c r="GG12" s="246"/>
      <c r="GH12" s="246"/>
      <c r="GI12" s="246"/>
      <c r="GJ12" s="246"/>
      <c r="GK12" s="246"/>
      <c r="GL12" s="246"/>
      <c r="GM12" s="246"/>
      <c r="GN12" s="246"/>
      <c r="GO12" s="246"/>
      <c r="GP12" s="246"/>
      <c r="GQ12" s="246"/>
      <c r="GR12" s="246"/>
      <c r="GS12" s="246"/>
      <c r="GT12" s="246"/>
      <c r="GU12" s="246"/>
      <c r="GV12" s="246"/>
      <c r="GW12" s="246"/>
      <c r="GX12" s="246"/>
      <c r="GY12" s="246"/>
      <c r="GZ12" s="246"/>
      <c r="HA12" s="246"/>
      <c r="HB12" s="246"/>
      <c r="HC12" s="246"/>
      <c r="HD12" s="246"/>
      <c r="HE12" s="246"/>
      <c r="HF12" s="246"/>
      <c r="HG12" s="246"/>
      <c r="HH12" s="246"/>
      <c r="HI12" s="246"/>
      <c r="HJ12" s="246"/>
      <c r="HK12" s="246"/>
      <c r="HL12" s="246"/>
      <c r="HM12" s="246"/>
      <c r="HN12" s="246"/>
      <c r="HO12" s="246"/>
      <c r="HP12" s="246"/>
      <c r="HQ12" s="246"/>
      <c r="HR12" s="246"/>
      <c r="HS12" s="246"/>
      <c r="HT12" s="246"/>
      <c r="HU12" s="246"/>
      <c r="HV12" s="246"/>
      <c r="HW12" s="246"/>
      <c r="HX12" s="246"/>
      <c r="HY12" s="246"/>
      <c r="HZ12" s="246"/>
    </row>
    <row r="13" spans="1:234" s="247" customFormat="1" ht="15" customHeight="1">
      <c r="A13" s="262" t="s">
        <v>57</v>
      </c>
      <c r="B13" s="258" t="s">
        <v>61</v>
      </c>
      <c r="C13" s="262" t="s">
        <v>62</v>
      </c>
      <c r="D13" s="159">
        <v>0</v>
      </c>
      <c r="E13" s="163">
        <v>0</v>
      </c>
      <c r="F13" s="162">
        <v>0</v>
      </c>
      <c r="G13" s="159">
        <v>0</v>
      </c>
      <c r="H13" s="159">
        <v>0</v>
      </c>
      <c r="I13" s="159">
        <v>0</v>
      </c>
      <c r="J13" s="162">
        <v>0</v>
      </c>
      <c r="K13" s="162">
        <v>0</v>
      </c>
      <c r="L13" s="277">
        <v>0</v>
      </c>
      <c r="M13" s="162">
        <v>0</v>
      </c>
      <c r="N13" s="162">
        <v>0</v>
      </c>
      <c r="O13" s="159">
        <v>0</v>
      </c>
      <c r="P13" s="162">
        <v>0</v>
      </c>
      <c r="Q13" s="162">
        <v>0</v>
      </c>
      <c r="R13" s="162">
        <v>0</v>
      </c>
      <c r="S13" s="163">
        <v>0</v>
      </c>
      <c r="T13" s="162">
        <v>0</v>
      </c>
      <c r="U13" s="162">
        <v>0</v>
      </c>
      <c r="V13" s="162">
        <v>0</v>
      </c>
      <c r="W13" s="162">
        <v>0</v>
      </c>
      <c r="X13" s="162">
        <v>0</v>
      </c>
      <c r="Y13" s="162">
        <v>0</v>
      </c>
      <c r="Z13" s="162">
        <v>0</v>
      </c>
      <c r="AA13" s="162">
        <v>0</v>
      </c>
      <c r="AB13" s="162">
        <v>0</v>
      </c>
      <c r="AC13" s="159">
        <v>0</v>
      </c>
      <c r="AD13" s="159">
        <v>0</v>
      </c>
      <c r="AE13" s="159">
        <v>0</v>
      </c>
      <c r="AF13" s="159">
        <v>0</v>
      </c>
      <c r="AG13" s="159">
        <v>0</v>
      </c>
      <c r="AH13" s="159">
        <v>0</v>
      </c>
      <c r="AI13" s="159">
        <v>0</v>
      </c>
      <c r="AJ13" s="159">
        <v>0</v>
      </c>
      <c r="AK13" s="159">
        <v>0</v>
      </c>
      <c r="AL13" s="159">
        <v>0</v>
      </c>
      <c r="AM13" s="159">
        <v>0</v>
      </c>
      <c r="AN13" s="159">
        <v>0</v>
      </c>
      <c r="AO13" s="159">
        <v>0</v>
      </c>
      <c r="AP13" s="159">
        <v>0</v>
      </c>
      <c r="AQ13" s="159">
        <v>0</v>
      </c>
      <c r="AR13" s="159">
        <v>0</v>
      </c>
      <c r="AS13" s="162">
        <v>0</v>
      </c>
      <c r="AT13" s="162">
        <v>0</v>
      </c>
      <c r="AU13" s="162">
        <v>0</v>
      </c>
      <c r="AV13" s="162">
        <v>0</v>
      </c>
      <c r="AW13" s="162">
        <v>0</v>
      </c>
      <c r="AX13" s="162">
        <v>0</v>
      </c>
      <c r="AY13" s="162">
        <v>0</v>
      </c>
      <c r="AZ13" s="162">
        <v>0</v>
      </c>
      <c r="BA13" s="163">
        <v>0</v>
      </c>
      <c r="BB13" s="159">
        <v>0</v>
      </c>
      <c r="BC13" s="159">
        <v>0</v>
      </c>
      <c r="BD13" s="162">
        <v>0</v>
      </c>
      <c r="BE13" s="164">
        <v>0</v>
      </c>
      <c r="BF13" s="162">
        <v>0</v>
      </c>
      <c r="BG13" s="162">
        <v>0</v>
      </c>
      <c r="BH13" s="162">
        <v>0</v>
      </c>
      <c r="BI13" s="179"/>
      <c r="BJ13" s="179"/>
      <c r="BK13" s="179"/>
      <c r="BL13" s="179"/>
      <c r="BM13" s="179"/>
      <c r="BN13" s="179"/>
      <c r="BO13" s="179"/>
      <c r="BP13" s="179"/>
      <c r="BQ13" s="179"/>
      <c r="BR13" s="179"/>
      <c r="BS13" s="179"/>
      <c r="BT13" s="246"/>
      <c r="BU13" s="246"/>
      <c r="BV13" s="246"/>
      <c r="BW13" s="246"/>
      <c r="BX13" s="246"/>
      <c r="BY13" s="246"/>
      <c r="BZ13" s="246"/>
      <c r="CA13" s="246"/>
      <c r="CB13" s="246"/>
      <c r="CC13" s="246"/>
      <c r="CD13" s="246"/>
      <c r="CE13" s="246"/>
      <c r="CF13" s="246"/>
      <c r="CG13" s="246"/>
      <c r="CH13" s="246"/>
      <c r="CI13" s="246"/>
      <c r="CJ13" s="246"/>
      <c r="CK13" s="246"/>
      <c r="CL13" s="246"/>
      <c r="CM13" s="246"/>
      <c r="CN13" s="246"/>
      <c r="CO13" s="246"/>
      <c r="CP13" s="246"/>
      <c r="CQ13" s="246"/>
      <c r="CR13" s="246"/>
      <c r="CS13" s="246"/>
      <c r="CT13" s="246"/>
      <c r="CU13" s="246"/>
      <c r="CV13" s="246"/>
      <c r="CW13" s="246"/>
      <c r="CX13" s="246"/>
      <c r="CY13" s="246"/>
      <c r="CZ13" s="246"/>
      <c r="DA13" s="246"/>
      <c r="DB13" s="246"/>
      <c r="DC13" s="246"/>
      <c r="DD13" s="246"/>
      <c r="DE13" s="246"/>
      <c r="DF13" s="246"/>
      <c r="DG13" s="246"/>
      <c r="DH13" s="246"/>
      <c r="DI13" s="246"/>
      <c r="DJ13" s="246"/>
      <c r="DK13" s="246"/>
      <c r="DL13" s="246"/>
      <c r="DM13" s="246"/>
      <c r="DN13" s="246"/>
      <c r="DO13" s="246"/>
      <c r="DP13" s="246"/>
      <c r="DQ13" s="246"/>
      <c r="DR13" s="246"/>
      <c r="DS13" s="246"/>
      <c r="DT13" s="246"/>
      <c r="DU13" s="246"/>
      <c r="DV13" s="246"/>
      <c r="DW13" s="246"/>
      <c r="DX13" s="246"/>
      <c r="DY13" s="246"/>
      <c r="DZ13" s="246"/>
      <c r="EA13" s="246"/>
      <c r="EB13" s="246"/>
      <c r="EC13" s="246"/>
      <c r="ED13" s="246"/>
      <c r="EE13" s="246"/>
      <c r="EF13" s="246"/>
      <c r="EG13" s="246"/>
      <c r="EH13" s="246"/>
      <c r="EI13" s="246"/>
      <c r="EJ13" s="246"/>
      <c r="EK13" s="246"/>
      <c r="EL13" s="246"/>
      <c r="EM13" s="246"/>
      <c r="EN13" s="246"/>
      <c r="EO13" s="246"/>
      <c r="EP13" s="246"/>
      <c r="EQ13" s="246"/>
      <c r="ER13" s="246"/>
      <c r="ES13" s="246"/>
      <c r="ET13" s="246"/>
      <c r="EU13" s="246"/>
      <c r="EV13" s="246"/>
      <c r="EW13" s="246"/>
      <c r="EX13" s="246"/>
      <c r="EY13" s="246"/>
      <c r="EZ13" s="246"/>
      <c r="FA13" s="246"/>
      <c r="FB13" s="246"/>
      <c r="FC13" s="246"/>
      <c r="FD13" s="246"/>
      <c r="FE13" s="246"/>
      <c r="FF13" s="246"/>
      <c r="FG13" s="246"/>
      <c r="FH13" s="246"/>
      <c r="FI13" s="246"/>
      <c r="FJ13" s="246"/>
      <c r="FK13" s="246"/>
      <c r="FL13" s="246"/>
      <c r="FM13" s="246"/>
      <c r="FN13" s="246"/>
      <c r="FO13" s="246"/>
      <c r="FP13" s="246"/>
      <c r="FQ13" s="246"/>
      <c r="FR13" s="246"/>
      <c r="FS13" s="246"/>
      <c r="FT13" s="246"/>
      <c r="FU13" s="246"/>
      <c r="FV13" s="246"/>
      <c r="FW13" s="246"/>
      <c r="FX13" s="246"/>
      <c r="FY13" s="246"/>
      <c r="FZ13" s="246"/>
      <c r="GA13" s="246"/>
      <c r="GB13" s="246"/>
      <c r="GC13" s="246"/>
      <c r="GD13" s="246"/>
      <c r="GE13" s="246"/>
      <c r="GF13" s="246"/>
      <c r="GG13" s="246"/>
      <c r="GH13" s="246"/>
      <c r="GI13" s="246"/>
      <c r="GJ13" s="246"/>
      <c r="GK13" s="246"/>
      <c r="GL13" s="246"/>
      <c r="GM13" s="246"/>
      <c r="GN13" s="246"/>
      <c r="GO13" s="246"/>
      <c r="GP13" s="246"/>
      <c r="GQ13" s="246"/>
      <c r="GR13" s="246"/>
      <c r="GS13" s="246"/>
      <c r="GT13" s="246"/>
      <c r="GU13" s="246"/>
      <c r="GV13" s="246"/>
      <c r="GW13" s="246"/>
      <c r="GX13" s="246"/>
      <c r="GY13" s="246"/>
      <c r="GZ13" s="246"/>
      <c r="HA13" s="246"/>
      <c r="HB13" s="246"/>
      <c r="HC13" s="246"/>
      <c r="HD13" s="246"/>
      <c r="HE13" s="246"/>
      <c r="HF13" s="246"/>
      <c r="HG13" s="246"/>
      <c r="HH13" s="246"/>
      <c r="HI13" s="246"/>
      <c r="HJ13" s="246"/>
      <c r="HK13" s="246"/>
      <c r="HL13" s="246"/>
      <c r="HM13" s="246"/>
      <c r="HN13" s="246"/>
      <c r="HO13" s="246"/>
      <c r="HP13" s="246"/>
      <c r="HQ13" s="246"/>
      <c r="HR13" s="246"/>
      <c r="HS13" s="246"/>
      <c r="HT13" s="246"/>
      <c r="HU13" s="246"/>
      <c r="HV13" s="246"/>
      <c r="HW13" s="246"/>
      <c r="HX13" s="246"/>
      <c r="HY13" s="246"/>
      <c r="HZ13" s="246"/>
    </row>
    <row r="14" spans="1:234" s="247" customFormat="1" ht="15" customHeight="1">
      <c r="A14" s="262" t="s">
        <v>60</v>
      </c>
      <c r="B14" s="258" t="s">
        <v>64</v>
      </c>
      <c r="C14" s="262" t="s">
        <v>65</v>
      </c>
      <c r="D14" s="159">
        <v>0</v>
      </c>
      <c r="E14" s="163">
        <v>0</v>
      </c>
      <c r="F14" s="162">
        <v>0</v>
      </c>
      <c r="G14" s="159">
        <v>0</v>
      </c>
      <c r="H14" s="159">
        <v>0</v>
      </c>
      <c r="I14" s="159">
        <v>0</v>
      </c>
      <c r="J14" s="162">
        <v>0</v>
      </c>
      <c r="K14" s="162">
        <v>0</v>
      </c>
      <c r="L14" s="162">
        <v>0</v>
      </c>
      <c r="M14" s="277">
        <v>0</v>
      </c>
      <c r="N14" s="162">
        <v>0</v>
      </c>
      <c r="O14" s="159">
        <v>0</v>
      </c>
      <c r="P14" s="162">
        <v>0</v>
      </c>
      <c r="Q14" s="162">
        <v>0</v>
      </c>
      <c r="R14" s="162">
        <v>0</v>
      </c>
      <c r="S14" s="163">
        <v>0</v>
      </c>
      <c r="T14" s="162">
        <v>0</v>
      </c>
      <c r="U14" s="162">
        <v>0</v>
      </c>
      <c r="V14" s="162">
        <v>0</v>
      </c>
      <c r="W14" s="162">
        <v>0</v>
      </c>
      <c r="X14" s="162">
        <v>0</v>
      </c>
      <c r="Y14" s="162">
        <v>0</v>
      </c>
      <c r="Z14" s="162">
        <v>0</v>
      </c>
      <c r="AA14" s="162">
        <v>0</v>
      </c>
      <c r="AB14" s="162">
        <v>0</v>
      </c>
      <c r="AC14" s="159">
        <v>0</v>
      </c>
      <c r="AD14" s="159">
        <v>0</v>
      </c>
      <c r="AE14" s="159">
        <v>0</v>
      </c>
      <c r="AF14" s="159">
        <v>0</v>
      </c>
      <c r="AG14" s="159">
        <v>0</v>
      </c>
      <c r="AH14" s="159">
        <v>0</v>
      </c>
      <c r="AI14" s="159">
        <v>0</v>
      </c>
      <c r="AJ14" s="159">
        <v>0</v>
      </c>
      <c r="AK14" s="159">
        <v>0</v>
      </c>
      <c r="AL14" s="159">
        <v>0</v>
      </c>
      <c r="AM14" s="159">
        <v>0</v>
      </c>
      <c r="AN14" s="159">
        <v>0</v>
      </c>
      <c r="AO14" s="159">
        <v>0</v>
      </c>
      <c r="AP14" s="159">
        <v>0</v>
      </c>
      <c r="AQ14" s="159">
        <v>0</v>
      </c>
      <c r="AR14" s="159">
        <v>0</v>
      </c>
      <c r="AS14" s="162">
        <v>0</v>
      </c>
      <c r="AT14" s="162">
        <v>0</v>
      </c>
      <c r="AU14" s="162">
        <v>0</v>
      </c>
      <c r="AV14" s="162">
        <v>0</v>
      </c>
      <c r="AW14" s="162">
        <v>0</v>
      </c>
      <c r="AX14" s="162">
        <v>0</v>
      </c>
      <c r="AY14" s="162">
        <v>0</v>
      </c>
      <c r="AZ14" s="162">
        <v>0</v>
      </c>
      <c r="BA14" s="163">
        <v>0</v>
      </c>
      <c r="BB14" s="159">
        <v>0</v>
      </c>
      <c r="BC14" s="159">
        <v>0</v>
      </c>
      <c r="BD14" s="162">
        <v>0</v>
      </c>
      <c r="BE14" s="164">
        <v>0</v>
      </c>
      <c r="BF14" s="162">
        <v>0</v>
      </c>
      <c r="BG14" s="162">
        <v>0</v>
      </c>
      <c r="BH14" s="162">
        <v>0</v>
      </c>
      <c r="BI14" s="179"/>
      <c r="BJ14" s="179"/>
      <c r="BK14" s="179"/>
      <c r="BL14" s="179"/>
      <c r="BM14" s="179"/>
      <c r="BN14" s="179"/>
      <c r="BO14" s="179"/>
      <c r="BP14" s="179"/>
      <c r="BQ14" s="179"/>
      <c r="BR14" s="179"/>
      <c r="BS14" s="179"/>
      <c r="BT14" s="246"/>
      <c r="BU14" s="246"/>
      <c r="BV14" s="246"/>
      <c r="BW14" s="246"/>
      <c r="BX14" s="246"/>
      <c r="BY14" s="246"/>
      <c r="BZ14" s="246"/>
      <c r="CA14" s="246"/>
      <c r="CB14" s="246"/>
      <c r="CC14" s="246"/>
      <c r="CD14" s="246"/>
      <c r="CE14" s="246"/>
      <c r="CF14" s="246"/>
      <c r="CG14" s="246"/>
      <c r="CH14" s="246"/>
      <c r="CI14" s="246"/>
      <c r="CJ14" s="246"/>
      <c r="CK14" s="246"/>
      <c r="CL14" s="246"/>
      <c r="CM14" s="246"/>
      <c r="CN14" s="246"/>
      <c r="CO14" s="246"/>
      <c r="CP14" s="246"/>
      <c r="CQ14" s="246"/>
      <c r="CR14" s="246"/>
      <c r="CS14" s="246"/>
      <c r="CT14" s="246"/>
      <c r="CU14" s="246"/>
      <c r="CV14" s="246"/>
      <c r="CW14" s="246"/>
      <c r="CX14" s="246"/>
      <c r="CY14" s="246"/>
      <c r="CZ14" s="246"/>
      <c r="DA14" s="246"/>
      <c r="DB14" s="246"/>
      <c r="DC14" s="246"/>
      <c r="DD14" s="246"/>
      <c r="DE14" s="246"/>
      <c r="DF14" s="246"/>
      <c r="DG14" s="246"/>
      <c r="DH14" s="246"/>
      <c r="DI14" s="246"/>
      <c r="DJ14" s="246"/>
      <c r="DK14" s="246"/>
      <c r="DL14" s="246"/>
      <c r="DM14" s="246"/>
      <c r="DN14" s="246"/>
      <c r="DO14" s="246"/>
      <c r="DP14" s="246"/>
      <c r="DQ14" s="246"/>
      <c r="DR14" s="246"/>
      <c r="DS14" s="246"/>
      <c r="DT14" s="246"/>
      <c r="DU14" s="246"/>
      <c r="DV14" s="246"/>
      <c r="DW14" s="246"/>
      <c r="DX14" s="246"/>
      <c r="DY14" s="246"/>
      <c r="DZ14" s="246"/>
      <c r="EA14" s="246"/>
      <c r="EB14" s="246"/>
      <c r="EC14" s="246"/>
      <c r="ED14" s="246"/>
      <c r="EE14" s="246"/>
      <c r="EF14" s="246"/>
      <c r="EG14" s="246"/>
      <c r="EH14" s="246"/>
      <c r="EI14" s="246"/>
      <c r="EJ14" s="246"/>
      <c r="EK14" s="246"/>
      <c r="EL14" s="246"/>
      <c r="EM14" s="246"/>
      <c r="EN14" s="246"/>
      <c r="EO14" s="246"/>
      <c r="EP14" s="246"/>
      <c r="EQ14" s="246"/>
      <c r="ER14" s="246"/>
      <c r="ES14" s="246"/>
      <c r="ET14" s="246"/>
      <c r="EU14" s="246"/>
      <c r="EV14" s="246"/>
      <c r="EW14" s="246"/>
      <c r="EX14" s="246"/>
      <c r="EY14" s="246"/>
      <c r="EZ14" s="246"/>
      <c r="FA14" s="246"/>
      <c r="FB14" s="246"/>
      <c r="FC14" s="246"/>
      <c r="FD14" s="246"/>
      <c r="FE14" s="246"/>
      <c r="FF14" s="246"/>
      <c r="FG14" s="246"/>
      <c r="FH14" s="246"/>
      <c r="FI14" s="246"/>
      <c r="FJ14" s="246"/>
      <c r="FK14" s="246"/>
      <c r="FL14" s="246"/>
      <c r="FM14" s="246"/>
      <c r="FN14" s="246"/>
      <c r="FO14" s="246"/>
      <c r="FP14" s="246"/>
      <c r="FQ14" s="246"/>
      <c r="FR14" s="246"/>
      <c r="FS14" s="246"/>
      <c r="FT14" s="246"/>
      <c r="FU14" s="246"/>
      <c r="FV14" s="246"/>
      <c r="FW14" s="246"/>
      <c r="FX14" s="246"/>
      <c r="FY14" s="246"/>
      <c r="FZ14" s="246"/>
      <c r="GA14" s="246"/>
      <c r="GB14" s="246"/>
      <c r="GC14" s="246"/>
      <c r="GD14" s="246"/>
      <c r="GE14" s="246"/>
      <c r="GF14" s="246"/>
      <c r="GG14" s="246"/>
      <c r="GH14" s="246"/>
      <c r="GI14" s="246"/>
      <c r="GJ14" s="246"/>
      <c r="GK14" s="246"/>
      <c r="GL14" s="246"/>
      <c r="GM14" s="246"/>
      <c r="GN14" s="246"/>
      <c r="GO14" s="246"/>
      <c r="GP14" s="246"/>
      <c r="GQ14" s="246"/>
      <c r="GR14" s="246"/>
      <c r="GS14" s="246"/>
      <c r="GT14" s="246"/>
      <c r="GU14" s="246"/>
      <c r="GV14" s="246"/>
      <c r="GW14" s="246"/>
      <c r="GX14" s="246"/>
      <c r="GY14" s="246"/>
      <c r="GZ14" s="246"/>
      <c r="HA14" s="246"/>
      <c r="HB14" s="246"/>
      <c r="HC14" s="246"/>
      <c r="HD14" s="246"/>
      <c r="HE14" s="246"/>
      <c r="HF14" s="246"/>
      <c r="HG14" s="246"/>
      <c r="HH14" s="246"/>
      <c r="HI14" s="246"/>
      <c r="HJ14" s="246"/>
      <c r="HK14" s="246"/>
      <c r="HL14" s="246"/>
      <c r="HM14" s="246"/>
      <c r="HN14" s="246"/>
      <c r="HO14" s="246"/>
      <c r="HP14" s="246"/>
      <c r="HQ14" s="246"/>
      <c r="HR14" s="246"/>
      <c r="HS14" s="246"/>
      <c r="HT14" s="246"/>
      <c r="HU14" s="246"/>
      <c r="HV14" s="246"/>
      <c r="HW14" s="246"/>
      <c r="HX14" s="246"/>
      <c r="HY14" s="246"/>
      <c r="HZ14" s="246"/>
    </row>
    <row r="15" spans="1:234" s="247" customFormat="1" ht="15" customHeight="1">
      <c r="A15" s="262" t="s">
        <v>63</v>
      </c>
      <c r="B15" s="258" t="s">
        <v>222</v>
      </c>
      <c r="C15" s="262" t="s">
        <v>59</v>
      </c>
      <c r="D15" s="159">
        <v>0</v>
      </c>
      <c r="E15" s="163">
        <v>0</v>
      </c>
      <c r="F15" s="162">
        <v>0</v>
      </c>
      <c r="G15" s="159">
        <v>0</v>
      </c>
      <c r="H15" s="159">
        <v>0</v>
      </c>
      <c r="I15" s="159">
        <v>0</v>
      </c>
      <c r="J15" s="162">
        <v>0</v>
      </c>
      <c r="K15" s="162">
        <v>0</v>
      </c>
      <c r="L15" s="162">
        <v>0</v>
      </c>
      <c r="M15" s="162">
        <v>0</v>
      </c>
      <c r="N15" s="277">
        <v>0</v>
      </c>
      <c r="O15" s="159">
        <v>0</v>
      </c>
      <c r="P15" s="162">
        <v>0</v>
      </c>
      <c r="Q15" s="162">
        <v>0</v>
      </c>
      <c r="R15" s="162">
        <v>0</v>
      </c>
      <c r="S15" s="163">
        <v>0</v>
      </c>
      <c r="T15" s="162">
        <v>0</v>
      </c>
      <c r="U15" s="162">
        <v>0</v>
      </c>
      <c r="V15" s="162">
        <v>0</v>
      </c>
      <c r="W15" s="162">
        <v>0</v>
      </c>
      <c r="X15" s="162">
        <v>0</v>
      </c>
      <c r="Y15" s="162">
        <v>0</v>
      </c>
      <c r="Z15" s="162">
        <v>0</v>
      </c>
      <c r="AA15" s="162">
        <v>0</v>
      </c>
      <c r="AB15" s="162">
        <v>0</v>
      </c>
      <c r="AC15" s="159">
        <v>0</v>
      </c>
      <c r="AD15" s="159">
        <v>0</v>
      </c>
      <c r="AE15" s="159">
        <v>0</v>
      </c>
      <c r="AF15" s="159">
        <v>0</v>
      </c>
      <c r="AG15" s="159">
        <v>0</v>
      </c>
      <c r="AH15" s="159">
        <v>0</v>
      </c>
      <c r="AI15" s="159">
        <v>0</v>
      </c>
      <c r="AJ15" s="159">
        <v>0</v>
      </c>
      <c r="AK15" s="159">
        <v>0</v>
      </c>
      <c r="AL15" s="159">
        <v>0</v>
      </c>
      <c r="AM15" s="159">
        <v>0</v>
      </c>
      <c r="AN15" s="159">
        <v>0</v>
      </c>
      <c r="AO15" s="159">
        <v>0</v>
      </c>
      <c r="AP15" s="159">
        <v>0</v>
      </c>
      <c r="AQ15" s="159">
        <v>0</v>
      </c>
      <c r="AR15" s="159">
        <v>0</v>
      </c>
      <c r="AS15" s="162">
        <v>0</v>
      </c>
      <c r="AT15" s="162">
        <v>0</v>
      </c>
      <c r="AU15" s="162">
        <v>0</v>
      </c>
      <c r="AV15" s="162">
        <v>0</v>
      </c>
      <c r="AW15" s="162">
        <v>0</v>
      </c>
      <c r="AX15" s="162">
        <v>0</v>
      </c>
      <c r="AY15" s="162">
        <v>0</v>
      </c>
      <c r="AZ15" s="162">
        <v>0</v>
      </c>
      <c r="BA15" s="163">
        <v>0</v>
      </c>
      <c r="BB15" s="159">
        <v>0</v>
      </c>
      <c r="BC15" s="159">
        <v>0</v>
      </c>
      <c r="BD15" s="162">
        <v>0</v>
      </c>
      <c r="BE15" s="164">
        <v>0</v>
      </c>
      <c r="BF15" s="162">
        <v>0</v>
      </c>
      <c r="BG15" s="162">
        <v>0</v>
      </c>
      <c r="BH15" s="162">
        <v>0</v>
      </c>
      <c r="BI15" s="179"/>
      <c r="BJ15" s="179"/>
      <c r="BK15" s="179"/>
      <c r="BL15" s="179"/>
      <c r="BM15" s="179"/>
      <c r="BN15" s="179"/>
      <c r="BO15" s="179"/>
      <c r="BP15" s="179"/>
      <c r="BQ15" s="179"/>
      <c r="BR15" s="179"/>
      <c r="BS15" s="179"/>
      <c r="BT15" s="246"/>
      <c r="BU15" s="246"/>
      <c r="BV15" s="246"/>
      <c r="BW15" s="246"/>
      <c r="BX15" s="246"/>
      <c r="BY15" s="246"/>
      <c r="BZ15" s="246"/>
      <c r="CA15" s="246"/>
      <c r="CB15" s="246"/>
      <c r="CC15" s="246"/>
      <c r="CD15" s="246"/>
      <c r="CE15" s="246"/>
      <c r="CF15" s="246"/>
      <c r="CG15" s="246"/>
      <c r="CH15" s="246"/>
      <c r="CI15" s="246"/>
      <c r="CJ15" s="246"/>
      <c r="CK15" s="246"/>
      <c r="CL15" s="246"/>
      <c r="CM15" s="246"/>
      <c r="CN15" s="246"/>
      <c r="CO15" s="246"/>
      <c r="CP15" s="246"/>
      <c r="CQ15" s="246"/>
      <c r="CR15" s="246"/>
      <c r="CS15" s="246"/>
      <c r="CT15" s="246"/>
      <c r="CU15" s="246"/>
      <c r="CV15" s="246"/>
      <c r="CW15" s="246"/>
      <c r="CX15" s="246"/>
      <c r="CY15" s="246"/>
      <c r="CZ15" s="246"/>
      <c r="DA15" s="246"/>
      <c r="DB15" s="246"/>
      <c r="DC15" s="246"/>
      <c r="DD15" s="246"/>
      <c r="DE15" s="246"/>
      <c r="DF15" s="246"/>
      <c r="DG15" s="246"/>
      <c r="DH15" s="246"/>
      <c r="DI15" s="246"/>
      <c r="DJ15" s="246"/>
      <c r="DK15" s="246"/>
      <c r="DL15" s="246"/>
      <c r="DM15" s="246"/>
      <c r="DN15" s="246"/>
      <c r="DO15" s="246"/>
      <c r="DP15" s="246"/>
      <c r="DQ15" s="246"/>
      <c r="DR15" s="246"/>
      <c r="DS15" s="246"/>
      <c r="DT15" s="246"/>
      <c r="DU15" s="246"/>
      <c r="DV15" s="246"/>
      <c r="DW15" s="246"/>
      <c r="DX15" s="246"/>
      <c r="DY15" s="246"/>
      <c r="DZ15" s="246"/>
      <c r="EA15" s="246"/>
      <c r="EB15" s="246"/>
      <c r="EC15" s="246"/>
      <c r="ED15" s="246"/>
      <c r="EE15" s="246"/>
      <c r="EF15" s="246"/>
      <c r="EG15" s="246"/>
      <c r="EH15" s="246"/>
      <c r="EI15" s="246"/>
      <c r="EJ15" s="246"/>
      <c r="EK15" s="246"/>
      <c r="EL15" s="246"/>
      <c r="EM15" s="246"/>
      <c r="EN15" s="246"/>
      <c r="EO15" s="246"/>
      <c r="EP15" s="246"/>
      <c r="EQ15" s="246"/>
      <c r="ER15" s="246"/>
      <c r="ES15" s="246"/>
      <c r="ET15" s="246"/>
      <c r="EU15" s="246"/>
      <c r="EV15" s="246"/>
      <c r="EW15" s="246"/>
      <c r="EX15" s="246"/>
      <c r="EY15" s="246"/>
      <c r="EZ15" s="246"/>
      <c r="FA15" s="246"/>
      <c r="FB15" s="246"/>
      <c r="FC15" s="246"/>
      <c r="FD15" s="246"/>
      <c r="FE15" s="246"/>
      <c r="FF15" s="246"/>
      <c r="FG15" s="246"/>
      <c r="FH15" s="246"/>
      <c r="FI15" s="246"/>
      <c r="FJ15" s="246"/>
      <c r="FK15" s="246"/>
      <c r="FL15" s="246"/>
      <c r="FM15" s="246"/>
      <c r="FN15" s="246"/>
      <c r="FO15" s="246"/>
      <c r="FP15" s="246"/>
      <c r="FQ15" s="246"/>
      <c r="FR15" s="246"/>
      <c r="FS15" s="246"/>
      <c r="FT15" s="246"/>
      <c r="FU15" s="246"/>
      <c r="FV15" s="246"/>
      <c r="FW15" s="246"/>
      <c r="FX15" s="246"/>
      <c r="FY15" s="246"/>
      <c r="FZ15" s="246"/>
      <c r="GA15" s="246"/>
      <c r="GB15" s="246"/>
      <c r="GC15" s="246"/>
      <c r="GD15" s="246"/>
      <c r="GE15" s="246"/>
      <c r="GF15" s="246"/>
      <c r="GG15" s="246"/>
      <c r="GH15" s="246"/>
      <c r="GI15" s="246"/>
      <c r="GJ15" s="246"/>
      <c r="GK15" s="246"/>
      <c r="GL15" s="246"/>
      <c r="GM15" s="246"/>
      <c r="GN15" s="246"/>
      <c r="GO15" s="246"/>
      <c r="GP15" s="246"/>
      <c r="GQ15" s="246"/>
      <c r="GR15" s="246"/>
      <c r="GS15" s="246"/>
      <c r="GT15" s="246"/>
      <c r="GU15" s="246"/>
      <c r="GV15" s="246"/>
      <c r="GW15" s="246"/>
      <c r="GX15" s="246"/>
      <c r="GY15" s="246"/>
      <c r="GZ15" s="246"/>
      <c r="HA15" s="246"/>
      <c r="HB15" s="246"/>
      <c r="HC15" s="246"/>
      <c r="HD15" s="246"/>
      <c r="HE15" s="246"/>
      <c r="HF15" s="246"/>
      <c r="HG15" s="246"/>
      <c r="HH15" s="246"/>
      <c r="HI15" s="246"/>
      <c r="HJ15" s="246"/>
      <c r="HK15" s="246"/>
      <c r="HL15" s="246"/>
      <c r="HM15" s="246"/>
      <c r="HN15" s="246"/>
      <c r="HO15" s="246"/>
      <c r="HP15" s="246"/>
      <c r="HQ15" s="246"/>
      <c r="HR15" s="246"/>
      <c r="HS15" s="246"/>
      <c r="HT15" s="246"/>
      <c r="HU15" s="246"/>
      <c r="HV15" s="246"/>
      <c r="HW15" s="246"/>
      <c r="HX15" s="246"/>
      <c r="HY15" s="246"/>
      <c r="HZ15" s="246"/>
    </row>
    <row r="16" spans="1:234" s="261" customFormat="1" ht="15" customHeight="1">
      <c r="A16" s="173"/>
      <c r="B16" s="310" t="s">
        <v>266</v>
      </c>
      <c r="C16" s="173" t="s">
        <v>267</v>
      </c>
      <c r="D16" s="159">
        <v>0</v>
      </c>
      <c r="E16" s="160">
        <v>0</v>
      </c>
      <c r="F16" s="159">
        <v>0</v>
      </c>
      <c r="G16" s="159">
        <v>0</v>
      </c>
      <c r="H16" s="159">
        <v>0</v>
      </c>
      <c r="I16" s="159">
        <v>0</v>
      </c>
      <c r="J16" s="159">
        <v>0</v>
      </c>
      <c r="K16" s="159">
        <v>0</v>
      </c>
      <c r="L16" s="159">
        <v>0</v>
      </c>
      <c r="M16" s="159">
        <v>0</v>
      </c>
      <c r="N16" s="159">
        <v>0</v>
      </c>
      <c r="O16" s="276">
        <v>0</v>
      </c>
      <c r="P16" s="159">
        <v>0</v>
      </c>
      <c r="Q16" s="159">
        <v>0</v>
      </c>
      <c r="R16" s="159">
        <v>0</v>
      </c>
      <c r="S16" s="160">
        <v>0</v>
      </c>
      <c r="T16" s="159">
        <v>0</v>
      </c>
      <c r="U16" s="159">
        <v>0</v>
      </c>
      <c r="V16" s="159">
        <v>0</v>
      </c>
      <c r="W16" s="159">
        <v>0</v>
      </c>
      <c r="X16" s="159">
        <v>0</v>
      </c>
      <c r="Y16" s="159">
        <v>0</v>
      </c>
      <c r="Z16" s="159">
        <v>0</v>
      </c>
      <c r="AA16" s="159">
        <v>0</v>
      </c>
      <c r="AB16" s="159">
        <v>0</v>
      </c>
      <c r="AC16" s="159">
        <v>0</v>
      </c>
      <c r="AD16" s="159">
        <v>0</v>
      </c>
      <c r="AE16" s="159">
        <v>0</v>
      </c>
      <c r="AF16" s="159">
        <v>0</v>
      </c>
      <c r="AG16" s="159">
        <v>0</v>
      </c>
      <c r="AH16" s="159">
        <v>0</v>
      </c>
      <c r="AI16" s="159">
        <v>0</v>
      </c>
      <c r="AJ16" s="159">
        <v>0</v>
      </c>
      <c r="AK16" s="159">
        <v>0</v>
      </c>
      <c r="AL16" s="159">
        <v>0</v>
      </c>
      <c r="AM16" s="159">
        <v>0</v>
      </c>
      <c r="AN16" s="159">
        <v>0</v>
      </c>
      <c r="AO16" s="159">
        <v>0</v>
      </c>
      <c r="AP16" s="159">
        <v>0</v>
      </c>
      <c r="AQ16" s="159">
        <v>0</v>
      </c>
      <c r="AR16" s="159">
        <v>0</v>
      </c>
      <c r="AS16" s="159">
        <v>0</v>
      </c>
      <c r="AT16" s="159">
        <v>0</v>
      </c>
      <c r="AU16" s="159">
        <v>0</v>
      </c>
      <c r="AV16" s="159">
        <v>0</v>
      </c>
      <c r="AW16" s="159">
        <v>0</v>
      </c>
      <c r="AX16" s="159">
        <v>0</v>
      </c>
      <c r="AY16" s="159">
        <v>0</v>
      </c>
      <c r="AZ16" s="159">
        <v>0</v>
      </c>
      <c r="BA16" s="160">
        <v>0</v>
      </c>
      <c r="BB16" s="159">
        <v>0</v>
      </c>
      <c r="BC16" s="159">
        <v>0</v>
      </c>
      <c r="BD16" s="159">
        <v>0</v>
      </c>
      <c r="BE16" s="161">
        <v>0</v>
      </c>
      <c r="BF16" s="159">
        <v>0</v>
      </c>
      <c r="BG16" s="159">
        <v>0</v>
      </c>
      <c r="BH16" s="159">
        <v>0</v>
      </c>
      <c r="BI16" s="178"/>
      <c r="BJ16" s="178"/>
      <c r="BK16" s="178"/>
      <c r="BL16" s="178"/>
      <c r="BM16" s="178"/>
      <c r="BN16" s="178"/>
      <c r="BO16" s="178"/>
      <c r="BP16" s="178"/>
      <c r="BQ16" s="178"/>
      <c r="BR16" s="178"/>
      <c r="BS16" s="178"/>
      <c r="BT16" s="260"/>
      <c r="BU16" s="260"/>
      <c r="BV16" s="260"/>
      <c r="BW16" s="260"/>
      <c r="BX16" s="260"/>
      <c r="BY16" s="260"/>
      <c r="BZ16" s="260"/>
      <c r="CA16" s="260"/>
      <c r="CB16" s="260"/>
      <c r="CC16" s="260"/>
      <c r="CD16" s="260"/>
      <c r="CE16" s="260"/>
      <c r="CF16" s="260"/>
      <c r="CG16" s="260"/>
      <c r="CH16" s="260"/>
      <c r="CI16" s="260"/>
      <c r="CJ16" s="260"/>
      <c r="CK16" s="260"/>
      <c r="CL16" s="260"/>
      <c r="CM16" s="260"/>
      <c r="CN16" s="260"/>
      <c r="CO16" s="260"/>
      <c r="CP16" s="260"/>
      <c r="CQ16" s="260"/>
      <c r="CR16" s="260"/>
      <c r="CS16" s="260"/>
      <c r="CT16" s="260"/>
      <c r="CU16" s="260"/>
      <c r="CV16" s="260"/>
      <c r="CW16" s="260"/>
      <c r="CX16" s="260"/>
      <c r="CY16" s="260"/>
      <c r="CZ16" s="260"/>
      <c r="DA16" s="260"/>
      <c r="DB16" s="260"/>
      <c r="DC16" s="260"/>
      <c r="DD16" s="260"/>
      <c r="DE16" s="260"/>
      <c r="DF16" s="260"/>
      <c r="DG16" s="260"/>
      <c r="DH16" s="260"/>
      <c r="DI16" s="260"/>
      <c r="DJ16" s="260"/>
      <c r="DK16" s="260"/>
      <c r="DL16" s="260"/>
      <c r="DM16" s="260"/>
      <c r="DN16" s="260"/>
      <c r="DO16" s="260"/>
      <c r="DP16" s="260"/>
      <c r="DQ16" s="260"/>
      <c r="DR16" s="260"/>
      <c r="DS16" s="260"/>
      <c r="DT16" s="260"/>
      <c r="DU16" s="260"/>
      <c r="DV16" s="260"/>
      <c r="DW16" s="260"/>
      <c r="DX16" s="260"/>
      <c r="DY16" s="260"/>
      <c r="DZ16" s="260"/>
      <c r="EA16" s="260"/>
      <c r="EB16" s="260"/>
      <c r="EC16" s="260"/>
      <c r="ED16" s="260"/>
      <c r="EE16" s="260"/>
      <c r="EF16" s="260"/>
      <c r="EG16" s="260"/>
      <c r="EH16" s="260"/>
      <c r="EI16" s="260"/>
      <c r="EJ16" s="260"/>
      <c r="EK16" s="260"/>
      <c r="EL16" s="260"/>
      <c r="EM16" s="260"/>
      <c r="EN16" s="260"/>
      <c r="EO16" s="260"/>
      <c r="EP16" s="260"/>
      <c r="EQ16" s="260"/>
      <c r="ER16" s="260"/>
      <c r="ES16" s="260"/>
      <c r="ET16" s="260"/>
      <c r="EU16" s="260"/>
      <c r="EV16" s="260"/>
      <c r="EW16" s="260"/>
      <c r="EX16" s="260"/>
      <c r="EY16" s="260"/>
      <c r="EZ16" s="260"/>
      <c r="FA16" s="260"/>
      <c r="FB16" s="260"/>
      <c r="FC16" s="260"/>
      <c r="FD16" s="260"/>
      <c r="FE16" s="260"/>
      <c r="FF16" s="260"/>
      <c r="FG16" s="260"/>
      <c r="FH16" s="260"/>
      <c r="FI16" s="260"/>
      <c r="FJ16" s="260"/>
      <c r="FK16" s="260"/>
      <c r="FL16" s="260"/>
      <c r="FM16" s="260"/>
      <c r="FN16" s="260"/>
      <c r="FO16" s="260"/>
      <c r="FP16" s="260"/>
      <c r="FQ16" s="260"/>
      <c r="FR16" s="260"/>
      <c r="FS16" s="260"/>
      <c r="FT16" s="260"/>
      <c r="FU16" s="260"/>
      <c r="FV16" s="260"/>
      <c r="FW16" s="260"/>
      <c r="FX16" s="260"/>
      <c r="FY16" s="260"/>
      <c r="FZ16" s="260"/>
      <c r="GA16" s="260"/>
      <c r="GB16" s="260"/>
      <c r="GC16" s="260"/>
      <c r="GD16" s="260"/>
      <c r="GE16" s="260"/>
      <c r="GF16" s="260"/>
      <c r="GG16" s="260"/>
      <c r="GH16" s="260"/>
      <c r="GI16" s="260"/>
      <c r="GJ16" s="260"/>
      <c r="GK16" s="260"/>
      <c r="GL16" s="260"/>
      <c r="GM16" s="260"/>
      <c r="GN16" s="260"/>
      <c r="GO16" s="260"/>
      <c r="GP16" s="260"/>
      <c r="GQ16" s="260"/>
      <c r="GR16" s="260"/>
      <c r="GS16" s="260"/>
      <c r="GT16" s="260"/>
      <c r="GU16" s="260"/>
      <c r="GV16" s="260"/>
      <c r="GW16" s="260"/>
      <c r="GX16" s="260"/>
      <c r="GY16" s="260"/>
      <c r="GZ16" s="260"/>
      <c r="HA16" s="260"/>
      <c r="HB16" s="260"/>
      <c r="HC16" s="260"/>
      <c r="HD16" s="260"/>
      <c r="HE16" s="260"/>
      <c r="HF16" s="260"/>
      <c r="HG16" s="260"/>
      <c r="HH16" s="260"/>
      <c r="HI16" s="260"/>
      <c r="HJ16" s="260"/>
      <c r="HK16" s="260"/>
      <c r="HL16" s="260"/>
      <c r="HM16" s="260"/>
      <c r="HN16" s="260"/>
      <c r="HO16" s="260"/>
      <c r="HP16" s="260"/>
      <c r="HQ16" s="260"/>
      <c r="HR16" s="260"/>
      <c r="HS16" s="260"/>
      <c r="HT16" s="260"/>
      <c r="HU16" s="260"/>
      <c r="HV16" s="260"/>
      <c r="HW16" s="260"/>
      <c r="HX16" s="260"/>
      <c r="HY16" s="260"/>
      <c r="HZ16" s="260"/>
    </row>
    <row r="17" spans="1:234" s="247" customFormat="1" ht="15" customHeight="1">
      <c r="A17" s="262" t="s">
        <v>66</v>
      </c>
      <c r="B17" s="258" t="s">
        <v>67</v>
      </c>
      <c r="C17" s="262" t="s">
        <v>68</v>
      </c>
      <c r="D17" s="159">
        <v>351.91978</v>
      </c>
      <c r="E17" s="163">
        <v>0</v>
      </c>
      <c r="F17" s="162">
        <v>0</v>
      </c>
      <c r="G17" s="159">
        <v>0</v>
      </c>
      <c r="H17" s="159">
        <v>0</v>
      </c>
      <c r="I17" s="159">
        <v>0</v>
      </c>
      <c r="J17" s="162">
        <v>0</v>
      </c>
      <c r="K17" s="162">
        <v>0</v>
      </c>
      <c r="L17" s="162">
        <v>0</v>
      </c>
      <c r="M17" s="162">
        <v>0</v>
      </c>
      <c r="N17" s="162">
        <v>0</v>
      </c>
      <c r="O17" s="159">
        <v>0</v>
      </c>
      <c r="P17" s="277">
        <v>327.31978000000004</v>
      </c>
      <c r="Q17" s="162">
        <v>0</v>
      </c>
      <c r="R17" s="162">
        <v>0</v>
      </c>
      <c r="S17" s="163">
        <v>24.599999999999994</v>
      </c>
      <c r="T17" s="162">
        <v>0</v>
      </c>
      <c r="U17" s="162">
        <v>0</v>
      </c>
      <c r="V17" s="162">
        <v>0</v>
      </c>
      <c r="W17" s="162">
        <v>0</v>
      </c>
      <c r="X17" s="162">
        <v>0</v>
      </c>
      <c r="Y17" s="162">
        <v>0</v>
      </c>
      <c r="Z17" s="162">
        <v>0</v>
      </c>
      <c r="AA17" s="162">
        <v>0</v>
      </c>
      <c r="AB17" s="162">
        <v>4.04</v>
      </c>
      <c r="AC17" s="159">
        <v>0</v>
      </c>
      <c r="AD17" s="159">
        <v>0</v>
      </c>
      <c r="AE17" s="159">
        <v>4.04</v>
      </c>
      <c r="AF17" s="159">
        <v>0</v>
      </c>
      <c r="AG17" s="159">
        <v>0</v>
      </c>
      <c r="AH17" s="159">
        <v>0</v>
      </c>
      <c r="AI17" s="159">
        <v>0</v>
      </c>
      <c r="AJ17" s="159">
        <v>0</v>
      </c>
      <c r="AK17" s="159">
        <v>0</v>
      </c>
      <c r="AL17" s="159">
        <v>0</v>
      </c>
      <c r="AM17" s="159">
        <v>0</v>
      </c>
      <c r="AN17" s="159">
        <v>0</v>
      </c>
      <c r="AO17" s="159">
        <v>0</v>
      </c>
      <c r="AP17" s="159">
        <v>0</v>
      </c>
      <c r="AQ17" s="159">
        <v>0</v>
      </c>
      <c r="AR17" s="159">
        <v>0</v>
      </c>
      <c r="AS17" s="162">
        <v>0</v>
      </c>
      <c r="AT17" s="162">
        <v>0</v>
      </c>
      <c r="AU17" s="162">
        <v>20.449999999999996</v>
      </c>
      <c r="AV17" s="162">
        <v>0.11</v>
      </c>
      <c r="AW17" s="162">
        <v>0</v>
      </c>
      <c r="AX17" s="162">
        <v>0</v>
      </c>
      <c r="AY17" s="162">
        <v>0</v>
      </c>
      <c r="AZ17" s="162">
        <v>0</v>
      </c>
      <c r="BA17" s="163">
        <v>0</v>
      </c>
      <c r="BB17" s="159">
        <v>0</v>
      </c>
      <c r="BC17" s="159">
        <v>0</v>
      </c>
      <c r="BD17" s="162">
        <v>0</v>
      </c>
      <c r="BE17" s="164">
        <v>0</v>
      </c>
      <c r="BF17" s="162">
        <v>24.599999999999994</v>
      </c>
      <c r="BG17" s="258">
        <v>-24.599999999999994</v>
      </c>
      <c r="BH17" s="162">
        <v>327.31978000000004</v>
      </c>
      <c r="BI17" s="179"/>
      <c r="BJ17" s="179"/>
      <c r="BK17" s="179"/>
      <c r="BL17" s="179"/>
      <c r="BM17" s="179"/>
      <c r="BN17" s="179"/>
      <c r="BO17" s="179"/>
      <c r="BP17" s="179"/>
      <c r="BQ17" s="179"/>
      <c r="BR17" s="179"/>
      <c r="BS17" s="179"/>
      <c r="BT17" s="246"/>
      <c r="BU17" s="246"/>
      <c r="BV17" s="246"/>
      <c r="BW17" s="246"/>
      <c r="BX17" s="246"/>
      <c r="BY17" s="246"/>
      <c r="BZ17" s="246"/>
      <c r="CA17" s="246"/>
      <c r="CB17" s="246"/>
      <c r="CC17" s="246"/>
      <c r="CD17" s="246"/>
      <c r="CE17" s="246"/>
      <c r="CF17" s="246"/>
      <c r="CG17" s="246"/>
      <c r="CH17" s="246"/>
      <c r="CI17" s="246"/>
      <c r="CJ17" s="246"/>
      <c r="CK17" s="246"/>
      <c r="CL17" s="246"/>
      <c r="CM17" s="246"/>
      <c r="CN17" s="246"/>
      <c r="CO17" s="246"/>
      <c r="CP17" s="246"/>
      <c r="CQ17" s="246"/>
      <c r="CR17" s="246"/>
      <c r="CS17" s="246"/>
      <c r="CT17" s="246"/>
      <c r="CU17" s="246"/>
      <c r="CV17" s="246"/>
      <c r="CW17" s="246"/>
      <c r="CX17" s="246"/>
      <c r="CY17" s="246"/>
      <c r="CZ17" s="246"/>
      <c r="DA17" s="246"/>
      <c r="DB17" s="246"/>
      <c r="DC17" s="246"/>
      <c r="DD17" s="246"/>
      <c r="DE17" s="246"/>
      <c r="DF17" s="246"/>
      <c r="DG17" s="246"/>
      <c r="DH17" s="246"/>
      <c r="DI17" s="246"/>
      <c r="DJ17" s="246"/>
      <c r="DK17" s="246"/>
      <c r="DL17" s="246"/>
      <c r="DM17" s="246"/>
      <c r="DN17" s="246"/>
      <c r="DO17" s="246"/>
      <c r="DP17" s="246"/>
      <c r="DQ17" s="246"/>
      <c r="DR17" s="246"/>
      <c r="DS17" s="246"/>
      <c r="DT17" s="246"/>
      <c r="DU17" s="246"/>
      <c r="DV17" s="246"/>
      <c r="DW17" s="246"/>
      <c r="DX17" s="246"/>
      <c r="DY17" s="246"/>
      <c r="DZ17" s="246"/>
      <c r="EA17" s="246"/>
      <c r="EB17" s="246"/>
      <c r="EC17" s="246"/>
      <c r="ED17" s="246"/>
      <c r="EE17" s="246"/>
      <c r="EF17" s="246"/>
      <c r="EG17" s="246"/>
      <c r="EH17" s="246"/>
      <c r="EI17" s="246"/>
      <c r="EJ17" s="246"/>
      <c r="EK17" s="246"/>
      <c r="EL17" s="246"/>
      <c r="EM17" s="246"/>
      <c r="EN17" s="246"/>
      <c r="EO17" s="246"/>
      <c r="EP17" s="246"/>
      <c r="EQ17" s="246"/>
      <c r="ER17" s="246"/>
      <c r="ES17" s="246"/>
      <c r="ET17" s="246"/>
      <c r="EU17" s="246"/>
      <c r="EV17" s="246"/>
      <c r="EW17" s="246"/>
      <c r="EX17" s="246"/>
      <c r="EY17" s="246"/>
      <c r="EZ17" s="246"/>
      <c r="FA17" s="246"/>
      <c r="FB17" s="246"/>
      <c r="FC17" s="246"/>
      <c r="FD17" s="246"/>
      <c r="FE17" s="246"/>
      <c r="FF17" s="246"/>
      <c r="FG17" s="246"/>
      <c r="FH17" s="246"/>
      <c r="FI17" s="246"/>
      <c r="FJ17" s="246"/>
      <c r="FK17" s="246"/>
      <c r="FL17" s="246"/>
      <c r="FM17" s="246"/>
      <c r="FN17" s="246"/>
      <c r="FO17" s="246"/>
      <c r="FP17" s="246"/>
      <c r="FQ17" s="246"/>
      <c r="FR17" s="246"/>
      <c r="FS17" s="246"/>
      <c r="FT17" s="246"/>
      <c r="FU17" s="246"/>
      <c r="FV17" s="246"/>
      <c r="FW17" s="246"/>
      <c r="FX17" s="246"/>
      <c r="FY17" s="246"/>
      <c r="FZ17" s="246"/>
      <c r="GA17" s="246"/>
      <c r="GB17" s="246"/>
      <c r="GC17" s="246"/>
      <c r="GD17" s="246"/>
      <c r="GE17" s="246"/>
      <c r="GF17" s="246"/>
      <c r="GG17" s="246"/>
      <c r="GH17" s="246"/>
      <c r="GI17" s="246"/>
      <c r="GJ17" s="246"/>
      <c r="GK17" s="246"/>
      <c r="GL17" s="246"/>
      <c r="GM17" s="246"/>
      <c r="GN17" s="246"/>
      <c r="GO17" s="246"/>
      <c r="GP17" s="246"/>
      <c r="GQ17" s="246"/>
      <c r="GR17" s="246"/>
      <c r="GS17" s="246"/>
      <c r="GT17" s="246"/>
      <c r="GU17" s="246"/>
      <c r="GV17" s="246"/>
      <c r="GW17" s="246"/>
      <c r="GX17" s="246"/>
      <c r="GY17" s="246"/>
      <c r="GZ17" s="246"/>
      <c r="HA17" s="246"/>
      <c r="HB17" s="246"/>
      <c r="HC17" s="246"/>
      <c r="HD17" s="246"/>
      <c r="HE17" s="246"/>
      <c r="HF17" s="246"/>
      <c r="HG17" s="246"/>
      <c r="HH17" s="246"/>
      <c r="HI17" s="246"/>
      <c r="HJ17" s="246"/>
      <c r="HK17" s="246"/>
      <c r="HL17" s="246"/>
      <c r="HM17" s="246"/>
      <c r="HN17" s="246"/>
      <c r="HO17" s="246"/>
      <c r="HP17" s="246"/>
      <c r="HQ17" s="246"/>
      <c r="HR17" s="246"/>
      <c r="HS17" s="246"/>
      <c r="HT17" s="246"/>
      <c r="HU17" s="246"/>
      <c r="HV17" s="246"/>
      <c r="HW17" s="246"/>
      <c r="HX17" s="246"/>
      <c r="HY17" s="246"/>
      <c r="HZ17" s="246"/>
    </row>
    <row r="18" spans="1:234" s="247" customFormat="1" ht="15" customHeight="1">
      <c r="A18" s="262" t="s">
        <v>69</v>
      </c>
      <c r="B18" s="258" t="s">
        <v>70</v>
      </c>
      <c r="C18" s="262" t="s">
        <v>71</v>
      </c>
      <c r="D18" s="159">
        <v>0</v>
      </c>
      <c r="E18" s="163">
        <v>0</v>
      </c>
      <c r="F18" s="162">
        <v>0</v>
      </c>
      <c r="G18" s="159">
        <v>0</v>
      </c>
      <c r="H18" s="159">
        <v>0</v>
      </c>
      <c r="I18" s="159">
        <v>0</v>
      </c>
      <c r="J18" s="162">
        <v>0</v>
      </c>
      <c r="K18" s="162">
        <v>0</v>
      </c>
      <c r="L18" s="162">
        <v>0</v>
      </c>
      <c r="M18" s="162">
        <v>0</v>
      </c>
      <c r="N18" s="162">
        <v>0</v>
      </c>
      <c r="O18" s="159">
        <v>0</v>
      </c>
      <c r="P18" s="162">
        <v>0</v>
      </c>
      <c r="Q18" s="277">
        <v>0</v>
      </c>
      <c r="R18" s="162">
        <v>0</v>
      </c>
      <c r="S18" s="163">
        <v>0</v>
      </c>
      <c r="T18" s="162">
        <v>0</v>
      </c>
      <c r="U18" s="162">
        <v>0</v>
      </c>
      <c r="V18" s="162">
        <v>0</v>
      </c>
      <c r="W18" s="162">
        <v>0</v>
      </c>
      <c r="X18" s="162">
        <v>0</v>
      </c>
      <c r="Y18" s="162">
        <v>0</v>
      </c>
      <c r="Z18" s="162">
        <v>0</v>
      </c>
      <c r="AA18" s="162">
        <v>0</v>
      </c>
      <c r="AB18" s="162">
        <v>0</v>
      </c>
      <c r="AC18" s="159">
        <v>0</v>
      </c>
      <c r="AD18" s="159">
        <v>0</v>
      </c>
      <c r="AE18" s="159">
        <v>0</v>
      </c>
      <c r="AF18" s="159">
        <v>0</v>
      </c>
      <c r="AG18" s="159">
        <v>0</v>
      </c>
      <c r="AH18" s="159">
        <v>0</v>
      </c>
      <c r="AI18" s="159">
        <v>0</v>
      </c>
      <c r="AJ18" s="159">
        <v>0</v>
      </c>
      <c r="AK18" s="159">
        <v>0</v>
      </c>
      <c r="AL18" s="159">
        <v>0</v>
      </c>
      <c r="AM18" s="159">
        <v>0</v>
      </c>
      <c r="AN18" s="159">
        <v>0</v>
      </c>
      <c r="AO18" s="159">
        <v>0</v>
      </c>
      <c r="AP18" s="159">
        <v>0</v>
      </c>
      <c r="AQ18" s="159">
        <v>0</v>
      </c>
      <c r="AR18" s="159">
        <v>0</v>
      </c>
      <c r="AS18" s="162">
        <v>0</v>
      </c>
      <c r="AT18" s="162">
        <v>0</v>
      </c>
      <c r="AU18" s="162">
        <v>0</v>
      </c>
      <c r="AV18" s="162">
        <v>0</v>
      </c>
      <c r="AW18" s="162">
        <v>0</v>
      </c>
      <c r="AX18" s="162">
        <v>0</v>
      </c>
      <c r="AY18" s="162">
        <v>0</v>
      </c>
      <c r="AZ18" s="162">
        <v>0</v>
      </c>
      <c r="BA18" s="163">
        <v>0</v>
      </c>
      <c r="BB18" s="159">
        <v>0</v>
      </c>
      <c r="BC18" s="159">
        <v>0</v>
      </c>
      <c r="BD18" s="162">
        <v>0</v>
      </c>
      <c r="BE18" s="164">
        <v>0</v>
      </c>
      <c r="BF18" s="162">
        <v>0</v>
      </c>
      <c r="BG18" s="162">
        <v>0</v>
      </c>
      <c r="BH18" s="162">
        <v>0</v>
      </c>
      <c r="BI18" s="179"/>
      <c r="BJ18" s="179"/>
      <c r="BK18" s="179"/>
      <c r="BL18" s="179"/>
      <c r="BM18" s="179"/>
      <c r="BN18" s="179"/>
      <c r="BO18" s="179"/>
      <c r="BP18" s="179"/>
      <c r="BQ18" s="179"/>
      <c r="BR18" s="179"/>
      <c r="BS18" s="179"/>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c r="EA18" s="246"/>
      <c r="EB18" s="246"/>
      <c r="EC18" s="246"/>
      <c r="ED18" s="246"/>
      <c r="EE18" s="246"/>
      <c r="EF18" s="246"/>
      <c r="EG18" s="246"/>
      <c r="EH18" s="246"/>
      <c r="EI18" s="246"/>
      <c r="EJ18" s="246"/>
      <c r="EK18" s="246"/>
      <c r="EL18" s="246"/>
      <c r="EM18" s="246"/>
      <c r="EN18" s="246"/>
      <c r="EO18" s="246"/>
      <c r="EP18" s="246"/>
      <c r="EQ18" s="246"/>
      <c r="ER18" s="246"/>
      <c r="ES18" s="246"/>
      <c r="ET18" s="246"/>
      <c r="EU18" s="246"/>
      <c r="EV18" s="246"/>
      <c r="EW18" s="246"/>
      <c r="EX18" s="246"/>
      <c r="EY18" s="246"/>
      <c r="EZ18" s="246"/>
      <c r="FA18" s="246"/>
      <c r="FB18" s="246"/>
      <c r="FC18" s="246"/>
      <c r="FD18" s="246"/>
      <c r="FE18" s="246"/>
      <c r="FF18" s="246"/>
      <c r="FG18" s="246"/>
      <c r="FH18" s="246"/>
      <c r="FI18" s="246"/>
      <c r="FJ18" s="246"/>
      <c r="FK18" s="246"/>
      <c r="FL18" s="246"/>
      <c r="FM18" s="246"/>
      <c r="FN18" s="246"/>
      <c r="FO18" s="246"/>
      <c r="FP18" s="246"/>
      <c r="FQ18" s="246"/>
      <c r="FR18" s="246"/>
      <c r="FS18" s="246"/>
      <c r="FT18" s="246"/>
      <c r="FU18" s="246"/>
      <c r="FV18" s="246"/>
      <c r="FW18" s="246"/>
      <c r="FX18" s="246"/>
      <c r="FY18" s="246"/>
      <c r="FZ18" s="246"/>
      <c r="GA18" s="246"/>
      <c r="GB18" s="246"/>
      <c r="GC18" s="246"/>
      <c r="GD18" s="246"/>
      <c r="GE18" s="246"/>
      <c r="GF18" s="246"/>
      <c r="GG18" s="246"/>
      <c r="GH18" s="246"/>
      <c r="GI18" s="246"/>
      <c r="GJ18" s="246"/>
      <c r="GK18" s="246"/>
      <c r="GL18" s="246"/>
      <c r="GM18" s="246"/>
      <c r="GN18" s="246"/>
      <c r="GO18" s="246"/>
      <c r="GP18" s="246"/>
      <c r="GQ18" s="246"/>
      <c r="GR18" s="246"/>
      <c r="GS18" s="246"/>
      <c r="GT18" s="246"/>
      <c r="GU18" s="246"/>
      <c r="GV18" s="246"/>
      <c r="GW18" s="246"/>
      <c r="GX18" s="246"/>
      <c r="GY18" s="246"/>
      <c r="GZ18" s="246"/>
      <c r="HA18" s="246"/>
      <c r="HB18" s="246"/>
      <c r="HC18" s="246"/>
      <c r="HD18" s="246"/>
      <c r="HE18" s="246"/>
      <c r="HF18" s="246"/>
      <c r="HG18" s="246"/>
      <c r="HH18" s="246"/>
      <c r="HI18" s="246"/>
      <c r="HJ18" s="246"/>
      <c r="HK18" s="246"/>
      <c r="HL18" s="246"/>
      <c r="HM18" s="246"/>
      <c r="HN18" s="246"/>
      <c r="HO18" s="246"/>
      <c r="HP18" s="246"/>
      <c r="HQ18" s="246"/>
      <c r="HR18" s="246"/>
      <c r="HS18" s="246"/>
      <c r="HT18" s="246"/>
      <c r="HU18" s="246"/>
      <c r="HV18" s="246"/>
      <c r="HW18" s="246"/>
      <c r="HX18" s="246"/>
      <c r="HY18" s="246"/>
      <c r="HZ18" s="246"/>
    </row>
    <row r="19" spans="1:234" s="247" customFormat="1" ht="15" customHeight="1">
      <c r="A19" s="263" t="s">
        <v>72</v>
      </c>
      <c r="B19" s="264" t="s">
        <v>73</v>
      </c>
      <c r="C19" s="263" t="s">
        <v>74</v>
      </c>
      <c r="D19" s="167">
        <v>178.12138299999998</v>
      </c>
      <c r="E19" s="166">
        <v>0</v>
      </c>
      <c r="F19" s="165">
        <v>0</v>
      </c>
      <c r="G19" s="167">
        <v>0</v>
      </c>
      <c r="H19" s="167">
        <v>0</v>
      </c>
      <c r="I19" s="167">
        <v>0</v>
      </c>
      <c r="J19" s="165">
        <v>0</v>
      </c>
      <c r="K19" s="165">
        <v>0</v>
      </c>
      <c r="L19" s="165">
        <v>0</v>
      </c>
      <c r="M19" s="165">
        <v>0</v>
      </c>
      <c r="N19" s="165">
        <v>0</v>
      </c>
      <c r="O19" s="167">
        <v>0</v>
      </c>
      <c r="P19" s="165">
        <v>0</v>
      </c>
      <c r="Q19" s="165">
        <v>0</v>
      </c>
      <c r="R19" s="278">
        <v>178.12138299999998</v>
      </c>
      <c r="S19" s="166">
        <v>0</v>
      </c>
      <c r="T19" s="165">
        <v>0</v>
      </c>
      <c r="U19" s="165">
        <v>0</v>
      </c>
      <c r="V19" s="165">
        <v>0</v>
      </c>
      <c r="W19" s="165">
        <v>0</v>
      </c>
      <c r="X19" s="165">
        <v>0</v>
      </c>
      <c r="Y19" s="165">
        <v>0</v>
      </c>
      <c r="Z19" s="165">
        <v>0</v>
      </c>
      <c r="AA19" s="165">
        <v>0</v>
      </c>
      <c r="AB19" s="165">
        <v>0</v>
      </c>
      <c r="AC19" s="167">
        <v>0</v>
      </c>
      <c r="AD19" s="167">
        <v>0</v>
      </c>
      <c r="AE19" s="167">
        <v>0</v>
      </c>
      <c r="AF19" s="167">
        <v>0</v>
      </c>
      <c r="AG19" s="167">
        <v>0</v>
      </c>
      <c r="AH19" s="167">
        <v>0</v>
      </c>
      <c r="AI19" s="167">
        <v>0</v>
      </c>
      <c r="AJ19" s="167">
        <v>0</v>
      </c>
      <c r="AK19" s="167">
        <v>0</v>
      </c>
      <c r="AL19" s="167">
        <v>0</v>
      </c>
      <c r="AM19" s="167">
        <v>0</v>
      </c>
      <c r="AN19" s="167">
        <v>0</v>
      </c>
      <c r="AO19" s="167">
        <v>0</v>
      </c>
      <c r="AP19" s="167">
        <v>0</v>
      </c>
      <c r="AQ19" s="167">
        <v>0</v>
      </c>
      <c r="AR19" s="167">
        <v>0</v>
      </c>
      <c r="AS19" s="165">
        <v>0</v>
      </c>
      <c r="AT19" s="165">
        <v>0</v>
      </c>
      <c r="AU19" s="165">
        <v>0</v>
      </c>
      <c r="AV19" s="165">
        <v>0</v>
      </c>
      <c r="AW19" s="165">
        <v>0</v>
      </c>
      <c r="AX19" s="165">
        <v>0</v>
      </c>
      <c r="AY19" s="165">
        <v>0</v>
      </c>
      <c r="AZ19" s="165">
        <v>0</v>
      </c>
      <c r="BA19" s="166">
        <v>0</v>
      </c>
      <c r="BB19" s="167">
        <v>0</v>
      </c>
      <c r="BC19" s="167">
        <v>0</v>
      </c>
      <c r="BD19" s="165">
        <v>0</v>
      </c>
      <c r="BE19" s="168">
        <v>0</v>
      </c>
      <c r="BF19" s="165">
        <v>0</v>
      </c>
      <c r="BG19" s="165">
        <v>1247.8513</v>
      </c>
      <c r="BH19" s="165">
        <v>1425.972683</v>
      </c>
      <c r="BI19" s="179"/>
      <c r="BJ19" s="179"/>
      <c r="BK19" s="179"/>
      <c r="BL19" s="179"/>
      <c r="BM19" s="179"/>
      <c r="BN19" s="179"/>
      <c r="BO19" s="179"/>
      <c r="BP19" s="179"/>
      <c r="BQ19" s="179"/>
      <c r="BR19" s="179"/>
      <c r="BS19" s="179"/>
      <c r="BT19" s="246"/>
      <c r="BU19" s="246"/>
      <c r="BV19" s="246"/>
      <c r="BW19" s="246"/>
      <c r="BX19" s="246"/>
      <c r="BY19" s="246"/>
      <c r="BZ19" s="246"/>
      <c r="CA19" s="246"/>
      <c r="CB19" s="246"/>
      <c r="CC19" s="246"/>
      <c r="CD19" s="246"/>
      <c r="CE19" s="246"/>
      <c r="CF19" s="246"/>
      <c r="CG19" s="246"/>
      <c r="CH19" s="246"/>
      <c r="CI19" s="246"/>
      <c r="CJ19" s="246"/>
      <c r="CK19" s="246"/>
      <c r="CL19" s="246"/>
      <c r="CM19" s="246"/>
      <c r="CN19" s="246"/>
      <c r="CO19" s="246"/>
      <c r="CP19" s="246"/>
      <c r="CQ19" s="246"/>
      <c r="CR19" s="246"/>
      <c r="CS19" s="246"/>
      <c r="CT19" s="246"/>
      <c r="CU19" s="246"/>
      <c r="CV19" s="246"/>
      <c r="CW19" s="246"/>
      <c r="CX19" s="246"/>
      <c r="CY19" s="246"/>
      <c r="CZ19" s="246"/>
      <c r="DA19" s="246"/>
      <c r="DB19" s="246"/>
      <c r="DC19" s="246"/>
      <c r="DD19" s="246"/>
      <c r="DE19" s="246"/>
      <c r="DF19" s="246"/>
      <c r="DG19" s="246"/>
      <c r="DH19" s="246"/>
      <c r="DI19" s="246"/>
      <c r="DJ19" s="246"/>
      <c r="DK19" s="246"/>
      <c r="DL19" s="246"/>
      <c r="DM19" s="246"/>
      <c r="DN19" s="246"/>
      <c r="DO19" s="246"/>
      <c r="DP19" s="246"/>
      <c r="DQ19" s="246"/>
      <c r="DR19" s="246"/>
      <c r="DS19" s="246"/>
      <c r="DT19" s="246"/>
      <c r="DU19" s="246"/>
      <c r="DV19" s="246"/>
      <c r="DW19" s="246"/>
      <c r="DX19" s="246"/>
      <c r="DY19" s="246"/>
      <c r="DZ19" s="246"/>
      <c r="EA19" s="246"/>
      <c r="EB19" s="246"/>
      <c r="EC19" s="246"/>
      <c r="ED19" s="246"/>
      <c r="EE19" s="246"/>
      <c r="EF19" s="246"/>
      <c r="EG19" s="246"/>
      <c r="EH19" s="246"/>
      <c r="EI19" s="246"/>
      <c r="EJ19" s="246"/>
      <c r="EK19" s="246"/>
      <c r="EL19" s="246"/>
      <c r="EM19" s="246"/>
      <c r="EN19" s="246"/>
      <c r="EO19" s="246"/>
      <c r="EP19" s="246"/>
      <c r="EQ19" s="246"/>
      <c r="ER19" s="246"/>
      <c r="ES19" s="246"/>
      <c r="ET19" s="246"/>
      <c r="EU19" s="246"/>
      <c r="EV19" s="246"/>
      <c r="EW19" s="246"/>
      <c r="EX19" s="246"/>
      <c r="EY19" s="246"/>
      <c r="EZ19" s="246"/>
      <c r="FA19" s="246"/>
      <c r="FB19" s="246"/>
      <c r="FC19" s="246"/>
      <c r="FD19" s="246"/>
      <c r="FE19" s="246"/>
      <c r="FF19" s="246"/>
      <c r="FG19" s="246"/>
      <c r="FH19" s="246"/>
      <c r="FI19" s="246"/>
      <c r="FJ19" s="246"/>
      <c r="FK19" s="246"/>
      <c r="FL19" s="246"/>
      <c r="FM19" s="246"/>
      <c r="FN19" s="246"/>
      <c r="FO19" s="246"/>
      <c r="FP19" s="246"/>
      <c r="FQ19" s="246"/>
      <c r="FR19" s="246"/>
      <c r="FS19" s="246"/>
      <c r="FT19" s="246"/>
      <c r="FU19" s="246"/>
      <c r="FV19" s="246"/>
      <c r="FW19" s="246"/>
      <c r="FX19" s="246"/>
      <c r="FY19" s="246"/>
      <c r="FZ19" s="246"/>
      <c r="GA19" s="246"/>
      <c r="GB19" s="246"/>
      <c r="GC19" s="246"/>
      <c r="GD19" s="246"/>
      <c r="GE19" s="246"/>
      <c r="GF19" s="246"/>
      <c r="GG19" s="246"/>
      <c r="GH19" s="246"/>
      <c r="GI19" s="246"/>
      <c r="GJ19" s="246"/>
      <c r="GK19" s="246"/>
      <c r="GL19" s="246"/>
      <c r="GM19" s="246"/>
      <c r="GN19" s="246"/>
      <c r="GO19" s="246"/>
      <c r="GP19" s="246"/>
      <c r="GQ19" s="246"/>
      <c r="GR19" s="246"/>
      <c r="GS19" s="246"/>
      <c r="GT19" s="246"/>
      <c r="GU19" s="246"/>
      <c r="GV19" s="246"/>
      <c r="GW19" s="246"/>
      <c r="GX19" s="246"/>
      <c r="GY19" s="246"/>
      <c r="GZ19" s="246"/>
      <c r="HA19" s="246"/>
      <c r="HB19" s="246"/>
      <c r="HC19" s="246"/>
      <c r="HD19" s="246"/>
      <c r="HE19" s="246"/>
      <c r="HF19" s="246"/>
      <c r="HG19" s="246"/>
      <c r="HH19" s="246"/>
      <c r="HI19" s="246"/>
      <c r="HJ19" s="246"/>
      <c r="HK19" s="246"/>
      <c r="HL19" s="246"/>
      <c r="HM19" s="246"/>
      <c r="HN19" s="246"/>
      <c r="HO19" s="246"/>
      <c r="HP19" s="246"/>
      <c r="HQ19" s="246"/>
      <c r="HR19" s="246"/>
      <c r="HS19" s="246"/>
      <c r="HT19" s="246"/>
      <c r="HU19" s="246"/>
      <c r="HV19" s="246"/>
      <c r="HW19" s="246"/>
      <c r="HX19" s="246"/>
      <c r="HY19" s="246"/>
      <c r="HZ19" s="246"/>
    </row>
    <row r="20" spans="1:234" s="255" customFormat="1" ht="15" customHeight="1">
      <c r="A20" s="265">
        <v>2</v>
      </c>
      <c r="B20" s="252" t="s">
        <v>75</v>
      </c>
      <c r="C20" s="250" t="s">
        <v>76</v>
      </c>
      <c r="D20" s="152">
        <v>5559.758079999999</v>
      </c>
      <c r="E20" s="152">
        <v>0</v>
      </c>
      <c r="F20" s="152">
        <v>0</v>
      </c>
      <c r="G20" s="150">
        <v>0</v>
      </c>
      <c r="H20" s="150">
        <v>0</v>
      </c>
      <c r="I20" s="150">
        <v>0</v>
      </c>
      <c r="J20" s="152">
        <v>0</v>
      </c>
      <c r="K20" s="152">
        <v>0</v>
      </c>
      <c r="L20" s="152">
        <v>0</v>
      </c>
      <c r="M20" s="152">
        <v>0</v>
      </c>
      <c r="N20" s="152">
        <v>0</v>
      </c>
      <c r="O20" s="150">
        <v>0</v>
      </c>
      <c r="P20" s="152">
        <v>0</v>
      </c>
      <c r="Q20" s="152">
        <v>0</v>
      </c>
      <c r="R20" s="152">
        <v>0</v>
      </c>
      <c r="S20" s="274">
        <v>5559.758079999999</v>
      </c>
      <c r="T20" s="152">
        <v>0</v>
      </c>
      <c r="U20" s="152">
        <v>0</v>
      </c>
      <c r="V20" s="152">
        <v>0</v>
      </c>
      <c r="W20" s="152">
        <v>0</v>
      </c>
      <c r="X20" s="152">
        <v>0.23</v>
      </c>
      <c r="Y20" s="152">
        <v>0</v>
      </c>
      <c r="Z20" s="152">
        <v>0</v>
      </c>
      <c r="AA20" s="152">
        <v>0</v>
      </c>
      <c r="AB20" s="152">
        <v>12.669216666666667</v>
      </c>
      <c r="AC20" s="150">
        <v>11.089316666666667</v>
      </c>
      <c r="AD20" s="150">
        <v>0</v>
      </c>
      <c r="AE20" s="150">
        <v>0.6382</v>
      </c>
      <c r="AF20" s="150">
        <v>0</v>
      </c>
      <c r="AG20" s="150">
        <v>0</v>
      </c>
      <c r="AH20" s="150">
        <v>0</v>
      </c>
      <c r="AI20" s="150">
        <v>0</v>
      </c>
      <c r="AJ20" s="150">
        <v>0</v>
      </c>
      <c r="AK20" s="150">
        <v>0</v>
      </c>
      <c r="AL20" s="150">
        <v>0</v>
      </c>
      <c r="AM20" s="150">
        <v>0</v>
      </c>
      <c r="AN20" s="150">
        <v>0</v>
      </c>
      <c r="AO20" s="150">
        <v>0</v>
      </c>
      <c r="AP20" s="150">
        <v>0</v>
      </c>
      <c r="AQ20" s="150">
        <v>0</v>
      </c>
      <c r="AR20" s="150">
        <v>1.3447</v>
      </c>
      <c r="AS20" s="152">
        <v>0</v>
      </c>
      <c r="AT20" s="152">
        <v>0.48650000000000004</v>
      </c>
      <c r="AU20" s="152">
        <v>0</v>
      </c>
      <c r="AV20" s="152">
        <v>5.4464</v>
      </c>
      <c r="AW20" s="152">
        <v>1556.05433</v>
      </c>
      <c r="AX20" s="152">
        <v>0.31</v>
      </c>
      <c r="AY20" s="152">
        <v>0</v>
      </c>
      <c r="AZ20" s="152">
        <v>0</v>
      </c>
      <c r="BA20" s="152">
        <v>0</v>
      </c>
      <c r="BB20" s="152">
        <v>0</v>
      </c>
      <c r="BC20" s="152">
        <v>0</v>
      </c>
      <c r="BD20" s="152">
        <v>0</v>
      </c>
      <c r="BE20" s="152">
        <v>0</v>
      </c>
      <c r="BF20" s="152">
        <v>0</v>
      </c>
      <c r="BG20" s="152">
        <v>9766.650449800003</v>
      </c>
      <c r="BH20" s="152">
        <v>15326.4085298</v>
      </c>
      <c r="BI20" s="183"/>
      <c r="BJ20" s="183"/>
      <c r="BK20" s="183"/>
      <c r="BL20" s="183"/>
      <c r="BM20" s="183"/>
      <c r="BN20" s="183"/>
      <c r="BO20" s="183"/>
      <c r="BP20" s="183"/>
      <c r="BQ20" s="183"/>
      <c r="BR20" s="183"/>
      <c r="BS20" s="183"/>
      <c r="BT20" s="254"/>
      <c r="BU20" s="254"/>
      <c r="BV20" s="254"/>
      <c r="BW20" s="254"/>
      <c r="BX20" s="254"/>
      <c r="BY20" s="254"/>
      <c r="BZ20" s="254"/>
      <c r="CA20" s="254"/>
      <c r="CB20" s="254"/>
      <c r="CC20" s="254"/>
      <c r="CD20" s="254"/>
      <c r="CE20" s="254"/>
      <c r="CF20" s="254"/>
      <c r="CG20" s="254"/>
      <c r="CH20" s="254"/>
      <c r="CI20" s="254"/>
      <c r="CJ20" s="254"/>
      <c r="CK20" s="254"/>
      <c r="CL20" s="254"/>
      <c r="CM20" s="254"/>
      <c r="CN20" s="254"/>
      <c r="CO20" s="254"/>
      <c r="CP20" s="254"/>
      <c r="CQ20" s="254"/>
      <c r="CR20" s="254"/>
      <c r="CS20" s="254"/>
      <c r="CT20" s="254"/>
      <c r="CU20" s="254"/>
      <c r="CV20" s="254"/>
      <c r="CW20" s="254"/>
      <c r="CX20" s="254"/>
      <c r="CY20" s="254"/>
      <c r="CZ20" s="254"/>
      <c r="DA20" s="254"/>
      <c r="DB20" s="254"/>
      <c r="DC20" s="254"/>
      <c r="DD20" s="254"/>
      <c r="DE20" s="254"/>
      <c r="DF20" s="254"/>
      <c r="DG20" s="254"/>
      <c r="DH20" s="254"/>
      <c r="DI20" s="254"/>
      <c r="DJ20" s="254"/>
      <c r="DK20" s="254"/>
      <c r="DL20" s="254"/>
      <c r="DM20" s="254"/>
      <c r="DN20" s="254"/>
      <c r="DO20" s="254"/>
      <c r="DP20" s="254"/>
      <c r="DQ20" s="254"/>
      <c r="DR20" s="254"/>
      <c r="DS20" s="254"/>
      <c r="DT20" s="254"/>
      <c r="DU20" s="254"/>
      <c r="DV20" s="254"/>
      <c r="DW20" s="254"/>
      <c r="DX20" s="254"/>
      <c r="DY20" s="254"/>
      <c r="DZ20" s="254"/>
      <c r="EA20" s="254"/>
      <c r="EB20" s="254"/>
      <c r="EC20" s="254"/>
      <c r="ED20" s="254"/>
      <c r="EE20" s="254"/>
      <c r="EF20" s="254"/>
      <c r="EG20" s="254"/>
      <c r="EH20" s="254"/>
      <c r="EI20" s="254"/>
      <c r="EJ20" s="254"/>
      <c r="EK20" s="254"/>
      <c r="EL20" s="254"/>
      <c r="EM20" s="254"/>
      <c r="EN20" s="254"/>
      <c r="EO20" s="254"/>
      <c r="EP20" s="254"/>
      <c r="EQ20" s="254"/>
      <c r="ER20" s="254"/>
      <c r="ES20" s="254"/>
      <c r="ET20" s="254"/>
      <c r="EU20" s="254"/>
      <c r="EV20" s="254"/>
      <c r="EW20" s="254"/>
      <c r="EX20" s="254"/>
      <c r="EY20" s="254"/>
      <c r="EZ20" s="254"/>
      <c r="FA20" s="254"/>
      <c r="FB20" s="254"/>
      <c r="FC20" s="254"/>
      <c r="FD20" s="254"/>
      <c r="FE20" s="254"/>
      <c r="FF20" s="254"/>
      <c r="FG20" s="254"/>
      <c r="FH20" s="254"/>
      <c r="FI20" s="254"/>
      <c r="FJ20" s="254"/>
      <c r="FK20" s="254"/>
      <c r="FL20" s="254"/>
      <c r="FM20" s="254"/>
      <c r="FN20" s="254"/>
      <c r="FO20" s="254"/>
      <c r="FP20" s="254"/>
      <c r="FQ20" s="254"/>
      <c r="FR20" s="254"/>
      <c r="FS20" s="254"/>
      <c r="FT20" s="254"/>
      <c r="FU20" s="254"/>
      <c r="FV20" s="254"/>
      <c r="FW20" s="254"/>
      <c r="FX20" s="254"/>
      <c r="FY20" s="254"/>
      <c r="FZ20" s="254"/>
      <c r="GA20" s="254"/>
      <c r="GB20" s="254"/>
      <c r="GC20" s="254"/>
      <c r="GD20" s="254"/>
      <c r="GE20" s="254"/>
      <c r="GF20" s="254"/>
      <c r="GG20" s="254"/>
      <c r="GH20" s="254"/>
      <c r="GI20" s="254"/>
      <c r="GJ20" s="254"/>
      <c r="GK20" s="254"/>
      <c r="GL20" s="254"/>
      <c r="GM20" s="254"/>
      <c r="GN20" s="254"/>
      <c r="GO20" s="254"/>
      <c r="GP20" s="254"/>
      <c r="GQ20" s="254"/>
      <c r="GR20" s="254"/>
      <c r="GS20" s="254"/>
      <c r="GT20" s="254"/>
      <c r="GU20" s="254"/>
      <c r="GV20" s="254"/>
      <c r="GW20" s="254"/>
      <c r="GX20" s="254"/>
      <c r="GY20" s="254"/>
      <c r="GZ20" s="254"/>
      <c r="HA20" s="254"/>
      <c r="HB20" s="254"/>
      <c r="HC20" s="254"/>
      <c r="HD20" s="254"/>
      <c r="HE20" s="254"/>
      <c r="HF20" s="254"/>
      <c r="HG20" s="254"/>
      <c r="HH20" s="254"/>
      <c r="HI20" s="254"/>
      <c r="HJ20" s="254"/>
      <c r="HK20" s="254"/>
      <c r="HL20" s="254"/>
      <c r="HM20" s="254"/>
      <c r="HN20" s="254"/>
      <c r="HO20" s="254"/>
      <c r="HP20" s="254"/>
      <c r="HQ20" s="254"/>
      <c r="HR20" s="254"/>
      <c r="HS20" s="254"/>
      <c r="HT20" s="254"/>
      <c r="HU20" s="254"/>
      <c r="HV20" s="254"/>
      <c r="HW20" s="254"/>
      <c r="HX20" s="254"/>
      <c r="HY20" s="254"/>
      <c r="HZ20" s="254"/>
    </row>
    <row r="21" spans="1:234" s="247" customFormat="1" ht="15" customHeight="1">
      <c r="A21" s="256" t="s">
        <v>77</v>
      </c>
      <c r="B21" s="257" t="s">
        <v>91</v>
      </c>
      <c r="C21" s="256" t="s">
        <v>92</v>
      </c>
      <c r="D21" s="169">
        <v>4.946798</v>
      </c>
      <c r="E21" s="170">
        <v>0</v>
      </c>
      <c r="F21" s="169">
        <v>0</v>
      </c>
      <c r="G21" s="171">
        <v>0</v>
      </c>
      <c r="H21" s="171">
        <v>0</v>
      </c>
      <c r="I21" s="171">
        <v>0</v>
      </c>
      <c r="J21" s="169">
        <v>0</v>
      </c>
      <c r="K21" s="169">
        <v>0</v>
      </c>
      <c r="L21" s="169">
        <v>0</v>
      </c>
      <c r="M21" s="169">
        <v>0</v>
      </c>
      <c r="N21" s="169">
        <v>0</v>
      </c>
      <c r="O21" s="171">
        <v>0</v>
      </c>
      <c r="P21" s="169">
        <v>0</v>
      </c>
      <c r="Q21" s="169">
        <v>0</v>
      </c>
      <c r="R21" s="169">
        <v>0</v>
      </c>
      <c r="S21" s="170">
        <v>0</v>
      </c>
      <c r="T21" s="275">
        <v>4.946798</v>
      </c>
      <c r="U21" s="169">
        <v>0</v>
      </c>
      <c r="V21" s="169">
        <v>0</v>
      </c>
      <c r="W21" s="169">
        <v>0</v>
      </c>
      <c r="X21" s="169">
        <v>0</v>
      </c>
      <c r="Y21" s="169">
        <v>0</v>
      </c>
      <c r="Z21" s="169">
        <v>0</v>
      </c>
      <c r="AA21" s="169">
        <v>0</v>
      </c>
      <c r="AB21" s="169">
        <v>0</v>
      </c>
      <c r="AC21" s="171">
        <v>0</v>
      </c>
      <c r="AD21" s="171">
        <v>0</v>
      </c>
      <c r="AE21" s="171">
        <v>0</v>
      </c>
      <c r="AF21" s="171">
        <v>0</v>
      </c>
      <c r="AG21" s="171">
        <v>0</v>
      </c>
      <c r="AH21" s="171">
        <v>0</v>
      </c>
      <c r="AI21" s="171">
        <v>0</v>
      </c>
      <c r="AJ21" s="171">
        <v>0</v>
      </c>
      <c r="AK21" s="171">
        <v>0</v>
      </c>
      <c r="AL21" s="171">
        <v>0</v>
      </c>
      <c r="AM21" s="171">
        <v>0</v>
      </c>
      <c r="AN21" s="171">
        <v>0</v>
      </c>
      <c r="AO21" s="171">
        <v>0</v>
      </c>
      <c r="AP21" s="171">
        <v>0</v>
      </c>
      <c r="AQ21" s="171">
        <v>0</v>
      </c>
      <c r="AR21" s="171">
        <v>0</v>
      </c>
      <c r="AS21" s="169">
        <v>0</v>
      </c>
      <c r="AT21" s="169">
        <v>0</v>
      </c>
      <c r="AU21" s="169">
        <v>0</v>
      </c>
      <c r="AV21" s="169">
        <v>0</v>
      </c>
      <c r="AW21" s="169">
        <v>0</v>
      </c>
      <c r="AX21" s="169">
        <v>0</v>
      </c>
      <c r="AY21" s="169">
        <v>0</v>
      </c>
      <c r="AZ21" s="169">
        <v>0</v>
      </c>
      <c r="BA21" s="170">
        <v>0</v>
      </c>
      <c r="BB21" s="171">
        <v>0</v>
      </c>
      <c r="BC21" s="171">
        <v>0</v>
      </c>
      <c r="BD21" s="169">
        <v>0</v>
      </c>
      <c r="BE21" s="172">
        <v>0</v>
      </c>
      <c r="BF21" s="169">
        <v>0</v>
      </c>
      <c r="BG21" s="169">
        <v>412.19</v>
      </c>
      <c r="BH21" s="169">
        <v>417.136798</v>
      </c>
      <c r="BI21" s="179"/>
      <c r="BJ21" s="179"/>
      <c r="BK21" s="179"/>
      <c r="BL21" s="179"/>
      <c r="BM21" s="179"/>
      <c r="BN21" s="179"/>
      <c r="BO21" s="179"/>
      <c r="BP21" s="179"/>
      <c r="BQ21" s="179"/>
      <c r="BR21" s="179"/>
      <c r="BS21" s="179"/>
      <c r="BT21" s="246"/>
      <c r="BU21" s="246"/>
      <c r="BV21" s="246"/>
      <c r="BW21" s="246"/>
      <c r="BX21" s="246"/>
      <c r="BY21" s="246"/>
      <c r="BZ21" s="246"/>
      <c r="CA21" s="246"/>
      <c r="CB21" s="246"/>
      <c r="CC21" s="246"/>
      <c r="CD21" s="246"/>
      <c r="CE21" s="246"/>
      <c r="CF21" s="246"/>
      <c r="CG21" s="246"/>
      <c r="CH21" s="246"/>
      <c r="CI21" s="246"/>
      <c r="CJ21" s="246"/>
      <c r="CK21" s="246"/>
      <c r="CL21" s="246"/>
      <c r="CM21" s="246"/>
      <c r="CN21" s="246"/>
      <c r="CO21" s="246"/>
      <c r="CP21" s="246"/>
      <c r="CQ21" s="246"/>
      <c r="CR21" s="246"/>
      <c r="CS21" s="246"/>
      <c r="CT21" s="246"/>
      <c r="CU21" s="246"/>
      <c r="CV21" s="246"/>
      <c r="CW21" s="246"/>
      <c r="CX21" s="246"/>
      <c r="CY21" s="246"/>
      <c r="CZ21" s="246"/>
      <c r="DA21" s="246"/>
      <c r="DB21" s="246"/>
      <c r="DC21" s="246"/>
      <c r="DD21" s="246"/>
      <c r="DE21" s="246"/>
      <c r="DF21" s="246"/>
      <c r="DG21" s="246"/>
      <c r="DH21" s="246"/>
      <c r="DI21" s="246"/>
      <c r="DJ21" s="246"/>
      <c r="DK21" s="246"/>
      <c r="DL21" s="246"/>
      <c r="DM21" s="246"/>
      <c r="DN21" s="246"/>
      <c r="DO21" s="246"/>
      <c r="DP21" s="246"/>
      <c r="DQ21" s="246"/>
      <c r="DR21" s="246"/>
      <c r="DS21" s="246"/>
      <c r="DT21" s="246"/>
      <c r="DU21" s="246"/>
      <c r="DV21" s="246"/>
      <c r="DW21" s="246"/>
      <c r="DX21" s="246"/>
      <c r="DY21" s="246"/>
      <c r="DZ21" s="246"/>
      <c r="EA21" s="246"/>
      <c r="EB21" s="246"/>
      <c r="EC21" s="246"/>
      <c r="ED21" s="246"/>
      <c r="EE21" s="246"/>
      <c r="EF21" s="246"/>
      <c r="EG21" s="246"/>
      <c r="EH21" s="246"/>
      <c r="EI21" s="246"/>
      <c r="EJ21" s="246"/>
      <c r="EK21" s="246"/>
      <c r="EL21" s="246"/>
      <c r="EM21" s="246"/>
      <c r="EN21" s="246"/>
      <c r="EO21" s="246"/>
      <c r="EP21" s="246"/>
      <c r="EQ21" s="246"/>
      <c r="ER21" s="246"/>
      <c r="ES21" s="246"/>
      <c r="ET21" s="246"/>
      <c r="EU21" s="246"/>
      <c r="EV21" s="246"/>
      <c r="EW21" s="246"/>
      <c r="EX21" s="246"/>
      <c r="EY21" s="246"/>
      <c r="EZ21" s="246"/>
      <c r="FA21" s="246"/>
      <c r="FB21" s="246"/>
      <c r="FC21" s="246"/>
      <c r="FD21" s="246"/>
      <c r="FE21" s="246"/>
      <c r="FF21" s="246"/>
      <c r="FG21" s="246"/>
      <c r="FH21" s="246"/>
      <c r="FI21" s="246"/>
      <c r="FJ21" s="246"/>
      <c r="FK21" s="246"/>
      <c r="FL21" s="246"/>
      <c r="FM21" s="246"/>
      <c r="FN21" s="246"/>
      <c r="FO21" s="246"/>
      <c r="FP21" s="246"/>
      <c r="FQ21" s="246"/>
      <c r="FR21" s="246"/>
      <c r="FS21" s="246"/>
      <c r="FT21" s="246"/>
      <c r="FU21" s="246"/>
      <c r="FV21" s="246"/>
      <c r="FW21" s="246"/>
      <c r="FX21" s="246"/>
      <c r="FY21" s="246"/>
      <c r="FZ21" s="246"/>
      <c r="GA21" s="246"/>
      <c r="GB21" s="246"/>
      <c r="GC21" s="246"/>
      <c r="GD21" s="246"/>
      <c r="GE21" s="246"/>
      <c r="GF21" s="246"/>
      <c r="GG21" s="246"/>
      <c r="GH21" s="246"/>
      <c r="GI21" s="246"/>
      <c r="GJ21" s="246"/>
      <c r="GK21" s="246"/>
      <c r="GL21" s="246"/>
      <c r="GM21" s="246"/>
      <c r="GN21" s="246"/>
      <c r="GO21" s="246"/>
      <c r="GP21" s="246"/>
      <c r="GQ21" s="246"/>
      <c r="GR21" s="246"/>
      <c r="GS21" s="246"/>
      <c r="GT21" s="246"/>
      <c r="GU21" s="246"/>
      <c r="GV21" s="246"/>
      <c r="GW21" s="246"/>
      <c r="GX21" s="246"/>
      <c r="GY21" s="246"/>
      <c r="GZ21" s="246"/>
      <c r="HA21" s="246"/>
      <c r="HB21" s="246"/>
      <c r="HC21" s="246"/>
      <c r="HD21" s="246"/>
      <c r="HE21" s="246"/>
      <c r="HF21" s="246"/>
      <c r="HG21" s="246"/>
      <c r="HH21" s="246"/>
      <c r="HI21" s="246"/>
      <c r="HJ21" s="246"/>
      <c r="HK21" s="246"/>
      <c r="HL21" s="246"/>
      <c r="HM21" s="246"/>
      <c r="HN21" s="246"/>
      <c r="HO21" s="246"/>
      <c r="HP21" s="246"/>
      <c r="HQ21" s="246"/>
      <c r="HR21" s="246"/>
      <c r="HS21" s="246"/>
      <c r="HT21" s="246"/>
      <c r="HU21" s="246"/>
      <c r="HV21" s="246"/>
      <c r="HW21" s="246"/>
      <c r="HX21" s="246"/>
      <c r="HY21" s="246"/>
      <c r="HZ21" s="246"/>
    </row>
    <row r="22" spans="1:234" s="247" customFormat="1" ht="15" customHeight="1">
      <c r="A22" s="262" t="s">
        <v>79</v>
      </c>
      <c r="B22" s="258" t="s">
        <v>94</v>
      </c>
      <c r="C22" s="262" t="s">
        <v>95</v>
      </c>
      <c r="D22" s="162">
        <v>7.815322</v>
      </c>
      <c r="E22" s="163">
        <v>0</v>
      </c>
      <c r="F22" s="162">
        <v>0</v>
      </c>
      <c r="G22" s="159">
        <v>0</v>
      </c>
      <c r="H22" s="159">
        <v>0</v>
      </c>
      <c r="I22" s="159">
        <v>0</v>
      </c>
      <c r="J22" s="162">
        <v>0</v>
      </c>
      <c r="K22" s="162">
        <v>0</v>
      </c>
      <c r="L22" s="162">
        <v>0</v>
      </c>
      <c r="M22" s="162">
        <v>0</v>
      </c>
      <c r="N22" s="162">
        <v>0</v>
      </c>
      <c r="O22" s="159">
        <v>0</v>
      </c>
      <c r="P22" s="162">
        <v>0</v>
      </c>
      <c r="Q22" s="162">
        <v>0</v>
      </c>
      <c r="R22" s="162">
        <v>0</v>
      </c>
      <c r="S22" s="163">
        <v>0</v>
      </c>
      <c r="T22" s="162">
        <v>0</v>
      </c>
      <c r="U22" s="277">
        <v>7.815322</v>
      </c>
      <c r="V22" s="162">
        <v>0</v>
      </c>
      <c r="W22" s="162">
        <v>0</v>
      </c>
      <c r="X22" s="162">
        <v>0</v>
      </c>
      <c r="Y22" s="162">
        <v>0</v>
      </c>
      <c r="Z22" s="162">
        <v>0</v>
      </c>
      <c r="AA22" s="162">
        <v>0</v>
      </c>
      <c r="AB22" s="162">
        <v>0</v>
      </c>
      <c r="AC22" s="159">
        <v>0</v>
      </c>
      <c r="AD22" s="159">
        <v>0</v>
      </c>
      <c r="AE22" s="159">
        <v>0</v>
      </c>
      <c r="AF22" s="159">
        <v>0</v>
      </c>
      <c r="AG22" s="159">
        <v>0</v>
      </c>
      <c r="AH22" s="159">
        <v>0</v>
      </c>
      <c r="AI22" s="159">
        <v>0</v>
      </c>
      <c r="AJ22" s="159">
        <v>0</v>
      </c>
      <c r="AK22" s="159">
        <v>0</v>
      </c>
      <c r="AL22" s="159">
        <v>0</v>
      </c>
      <c r="AM22" s="159">
        <v>0</v>
      </c>
      <c r="AN22" s="159">
        <v>0</v>
      </c>
      <c r="AO22" s="159">
        <v>0</v>
      </c>
      <c r="AP22" s="159">
        <v>0</v>
      </c>
      <c r="AQ22" s="159">
        <v>0</v>
      </c>
      <c r="AR22" s="159">
        <v>0</v>
      </c>
      <c r="AS22" s="162">
        <v>0</v>
      </c>
      <c r="AT22" s="162">
        <v>0</v>
      </c>
      <c r="AU22" s="162">
        <v>0</v>
      </c>
      <c r="AV22" s="162">
        <v>0</v>
      </c>
      <c r="AW22" s="162">
        <v>0</v>
      </c>
      <c r="AX22" s="162">
        <v>0</v>
      </c>
      <c r="AY22" s="162">
        <v>0</v>
      </c>
      <c r="AZ22" s="162">
        <v>0</v>
      </c>
      <c r="BA22" s="163">
        <v>0</v>
      </c>
      <c r="BB22" s="159">
        <v>0</v>
      </c>
      <c r="BC22" s="159">
        <v>0</v>
      </c>
      <c r="BD22" s="162">
        <v>0</v>
      </c>
      <c r="BE22" s="164">
        <v>0</v>
      </c>
      <c r="BF22" s="162">
        <v>0</v>
      </c>
      <c r="BG22" s="162">
        <v>13</v>
      </c>
      <c r="BH22" s="162">
        <v>20.815322000000002</v>
      </c>
      <c r="BI22" s="179"/>
      <c r="BJ22" s="179"/>
      <c r="BK22" s="179"/>
      <c r="BL22" s="179"/>
      <c r="BM22" s="179"/>
      <c r="BN22" s="179"/>
      <c r="BO22" s="179"/>
      <c r="BP22" s="179"/>
      <c r="BQ22" s="179"/>
      <c r="BR22" s="179"/>
      <c r="BS22" s="179"/>
      <c r="BT22" s="246"/>
      <c r="BU22" s="246"/>
      <c r="BV22" s="246"/>
      <c r="BW22" s="246"/>
      <c r="BX22" s="246"/>
      <c r="BY22" s="246"/>
      <c r="BZ22" s="246"/>
      <c r="CA22" s="246"/>
      <c r="CB22" s="246"/>
      <c r="CC22" s="246"/>
      <c r="CD22" s="246"/>
      <c r="CE22" s="246"/>
      <c r="CF22" s="246"/>
      <c r="CG22" s="246"/>
      <c r="CH22" s="246"/>
      <c r="CI22" s="246"/>
      <c r="CJ22" s="246"/>
      <c r="CK22" s="246"/>
      <c r="CL22" s="246"/>
      <c r="CM22" s="246"/>
      <c r="CN22" s="246"/>
      <c r="CO22" s="246"/>
      <c r="CP22" s="246"/>
      <c r="CQ22" s="246"/>
      <c r="CR22" s="246"/>
      <c r="CS22" s="246"/>
      <c r="CT22" s="246"/>
      <c r="CU22" s="246"/>
      <c r="CV22" s="246"/>
      <c r="CW22" s="246"/>
      <c r="CX22" s="246"/>
      <c r="CY22" s="246"/>
      <c r="CZ22" s="246"/>
      <c r="DA22" s="246"/>
      <c r="DB22" s="246"/>
      <c r="DC22" s="246"/>
      <c r="DD22" s="246"/>
      <c r="DE22" s="246"/>
      <c r="DF22" s="246"/>
      <c r="DG22" s="246"/>
      <c r="DH22" s="246"/>
      <c r="DI22" s="246"/>
      <c r="DJ22" s="246"/>
      <c r="DK22" s="246"/>
      <c r="DL22" s="246"/>
      <c r="DM22" s="246"/>
      <c r="DN22" s="246"/>
      <c r="DO22" s="246"/>
      <c r="DP22" s="246"/>
      <c r="DQ22" s="246"/>
      <c r="DR22" s="246"/>
      <c r="DS22" s="246"/>
      <c r="DT22" s="246"/>
      <c r="DU22" s="246"/>
      <c r="DV22" s="246"/>
      <c r="DW22" s="246"/>
      <c r="DX22" s="246"/>
      <c r="DY22" s="246"/>
      <c r="DZ22" s="246"/>
      <c r="EA22" s="246"/>
      <c r="EB22" s="246"/>
      <c r="EC22" s="246"/>
      <c r="ED22" s="246"/>
      <c r="EE22" s="246"/>
      <c r="EF22" s="246"/>
      <c r="EG22" s="246"/>
      <c r="EH22" s="246"/>
      <c r="EI22" s="246"/>
      <c r="EJ22" s="246"/>
      <c r="EK22" s="246"/>
      <c r="EL22" s="246"/>
      <c r="EM22" s="246"/>
      <c r="EN22" s="246"/>
      <c r="EO22" s="246"/>
      <c r="EP22" s="246"/>
      <c r="EQ22" s="246"/>
      <c r="ER22" s="246"/>
      <c r="ES22" s="246"/>
      <c r="ET22" s="246"/>
      <c r="EU22" s="246"/>
      <c r="EV22" s="246"/>
      <c r="EW22" s="246"/>
      <c r="EX22" s="246"/>
      <c r="EY22" s="246"/>
      <c r="EZ22" s="246"/>
      <c r="FA22" s="246"/>
      <c r="FB22" s="246"/>
      <c r="FC22" s="246"/>
      <c r="FD22" s="246"/>
      <c r="FE22" s="246"/>
      <c r="FF22" s="246"/>
      <c r="FG22" s="246"/>
      <c r="FH22" s="246"/>
      <c r="FI22" s="246"/>
      <c r="FJ22" s="246"/>
      <c r="FK22" s="246"/>
      <c r="FL22" s="246"/>
      <c r="FM22" s="246"/>
      <c r="FN22" s="246"/>
      <c r="FO22" s="246"/>
      <c r="FP22" s="246"/>
      <c r="FQ22" s="246"/>
      <c r="FR22" s="246"/>
      <c r="FS22" s="246"/>
      <c r="FT22" s="246"/>
      <c r="FU22" s="246"/>
      <c r="FV22" s="246"/>
      <c r="FW22" s="246"/>
      <c r="FX22" s="246"/>
      <c r="FY22" s="246"/>
      <c r="FZ22" s="246"/>
      <c r="GA22" s="246"/>
      <c r="GB22" s="246"/>
      <c r="GC22" s="246"/>
      <c r="GD22" s="246"/>
      <c r="GE22" s="246"/>
      <c r="GF22" s="246"/>
      <c r="GG22" s="246"/>
      <c r="GH22" s="246"/>
      <c r="GI22" s="246"/>
      <c r="GJ22" s="246"/>
      <c r="GK22" s="246"/>
      <c r="GL22" s="246"/>
      <c r="GM22" s="246"/>
      <c r="GN22" s="246"/>
      <c r="GO22" s="246"/>
      <c r="GP22" s="246"/>
      <c r="GQ22" s="246"/>
      <c r="GR22" s="246"/>
      <c r="GS22" s="246"/>
      <c r="GT22" s="246"/>
      <c r="GU22" s="246"/>
      <c r="GV22" s="246"/>
      <c r="GW22" s="246"/>
      <c r="GX22" s="246"/>
      <c r="GY22" s="246"/>
      <c r="GZ22" s="246"/>
      <c r="HA22" s="246"/>
      <c r="HB22" s="246"/>
      <c r="HC22" s="246"/>
      <c r="HD22" s="246"/>
      <c r="HE22" s="246"/>
      <c r="HF22" s="246"/>
      <c r="HG22" s="246"/>
      <c r="HH22" s="246"/>
      <c r="HI22" s="246"/>
      <c r="HJ22" s="246"/>
      <c r="HK22" s="246"/>
      <c r="HL22" s="246"/>
      <c r="HM22" s="246"/>
      <c r="HN22" s="246"/>
      <c r="HO22" s="246"/>
      <c r="HP22" s="246"/>
      <c r="HQ22" s="246"/>
      <c r="HR22" s="246"/>
      <c r="HS22" s="246"/>
      <c r="HT22" s="246"/>
      <c r="HU22" s="246"/>
      <c r="HV22" s="246"/>
      <c r="HW22" s="246"/>
      <c r="HX22" s="246"/>
      <c r="HY22" s="246"/>
      <c r="HZ22" s="246"/>
    </row>
    <row r="23" spans="1:234" s="247" customFormat="1" ht="15" customHeight="1">
      <c r="A23" s="262" t="s">
        <v>81</v>
      </c>
      <c r="B23" s="266" t="s">
        <v>97</v>
      </c>
      <c r="C23" s="262" t="s">
        <v>98</v>
      </c>
      <c r="D23" s="162">
        <v>0</v>
      </c>
      <c r="E23" s="163">
        <v>0</v>
      </c>
      <c r="F23" s="162">
        <v>0</v>
      </c>
      <c r="G23" s="159">
        <v>0</v>
      </c>
      <c r="H23" s="159">
        <v>0</v>
      </c>
      <c r="I23" s="159">
        <v>0</v>
      </c>
      <c r="J23" s="162">
        <v>0</v>
      </c>
      <c r="K23" s="162">
        <v>0</v>
      </c>
      <c r="L23" s="162">
        <v>0</v>
      </c>
      <c r="M23" s="162">
        <v>0</v>
      </c>
      <c r="N23" s="162">
        <v>0</v>
      </c>
      <c r="O23" s="159">
        <v>0</v>
      </c>
      <c r="P23" s="162">
        <v>0</v>
      </c>
      <c r="Q23" s="162">
        <v>0</v>
      </c>
      <c r="R23" s="162">
        <v>0</v>
      </c>
      <c r="S23" s="163">
        <v>0</v>
      </c>
      <c r="T23" s="162">
        <v>0</v>
      </c>
      <c r="U23" s="162">
        <v>0</v>
      </c>
      <c r="V23" s="277">
        <v>0</v>
      </c>
      <c r="W23" s="162">
        <v>0</v>
      </c>
      <c r="X23" s="162">
        <v>0</v>
      </c>
      <c r="Y23" s="162">
        <v>0</v>
      </c>
      <c r="Z23" s="162">
        <v>0</v>
      </c>
      <c r="AA23" s="162">
        <v>0</v>
      </c>
      <c r="AB23" s="162">
        <v>0</v>
      </c>
      <c r="AC23" s="159">
        <v>0</v>
      </c>
      <c r="AD23" s="159">
        <v>0</v>
      </c>
      <c r="AE23" s="159">
        <v>0</v>
      </c>
      <c r="AF23" s="159">
        <v>0</v>
      </c>
      <c r="AG23" s="159">
        <v>0</v>
      </c>
      <c r="AH23" s="159">
        <v>0</v>
      </c>
      <c r="AI23" s="159">
        <v>0</v>
      </c>
      <c r="AJ23" s="159">
        <v>0</v>
      </c>
      <c r="AK23" s="159">
        <v>0</v>
      </c>
      <c r="AL23" s="159">
        <v>0</v>
      </c>
      <c r="AM23" s="159">
        <v>0</v>
      </c>
      <c r="AN23" s="159">
        <v>0</v>
      </c>
      <c r="AO23" s="159">
        <v>0</v>
      </c>
      <c r="AP23" s="159">
        <v>0</v>
      </c>
      <c r="AQ23" s="159">
        <v>0</v>
      </c>
      <c r="AR23" s="159">
        <v>0</v>
      </c>
      <c r="AS23" s="162">
        <v>0</v>
      </c>
      <c r="AT23" s="162">
        <v>0</v>
      </c>
      <c r="AU23" s="162">
        <v>0</v>
      </c>
      <c r="AV23" s="162">
        <v>0</v>
      </c>
      <c r="AW23" s="162">
        <v>0</v>
      </c>
      <c r="AX23" s="162">
        <v>0</v>
      </c>
      <c r="AY23" s="162">
        <v>0</v>
      </c>
      <c r="AZ23" s="162">
        <v>0</v>
      </c>
      <c r="BA23" s="163">
        <v>0</v>
      </c>
      <c r="BB23" s="159">
        <v>0</v>
      </c>
      <c r="BC23" s="159">
        <v>0</v>
      </c>
      <c r="BD23" s="162">
        <v>0</v>
      </c>
      <c r="BE23" s="164">
        <v>0</v>
      </c>
      <c r="BF23" s="162">
        <v>0</v>
      </c>
      <c r="BG23" s="162">
        <v>3340</v>
      </c>
      <c r="BH23" s="162">
        <v>3340</v>
      </c>
      <c r="BI23" s="179"/>
      <c r="BJ23" s="179"/>
      <c r="BK23" s="179"/>
      <c r="BL23" s="179"/>
      <c r="BM23" s="179"/>
      <c r="BN23" s="179"/>
      <c r="BO23" s="179"/>
      <c r="BP23" s="179"/>
      <c r="BQ23" s="179"/>
      <c r="BR23" s="179"/>
      <c r="BS23" s="179"/>
      <c r="BT23" s="246"/>
      <c r="BU23" s="246"/>
      <c r="BV23" s="246"/>
      <c r="BW23" s="246"/>
      <c r="BX23" s="246"/>
      <c r="BY23" s="246"/>
      <c r="BZ23" s="246"/>
      <c r="CA23" s="246"/>
      <c r="CB23" s="246"/>
      <c r="CC23" s="246"/>
      <c r="CD23" s="246"/>
      <c r="CE23" s="246"/>
      <c r="CF23" s="246"/>
      <c r="CG23" s="246"/>
      <c r="CH23" s="246"/>
      <c r="CI23" s="246"/>
      <c r="CJ23" s="246"/>
      <c r="CK23" s="246"/>
      <c r="CL23" s="246"/>
      <c r="CM23" s="246"/>
      <c r="CN23" s="246"/>
      <c r="CO23" s="246"/>
      <c r="CP23" s="246"/>
      <c r="CQ23" s="246"/>
      <c r="CR23" s="246"/>
      <c r="CS23" s="246"/>
      <c r="CT23" s="246"/>
      <c r="CU23" s="246"/>
      <c r="CV23" s="246"/>
      <c r="CW23" s="246"/>
      <c r="CX23" s="246"/>
      <c r="CY23" s="246"/>
      <c r="CZ23" s="246"/>
      <c r="DA23" s="246"/>
      <c r="DB23" s="246"/>
      <c r="DC23" s="246"/>
      <c r="DD23" s="246"/>
      <c r="DE23" s="246"/>
      <c r="DF23" s="246"/>
      <c r="DG23" s="246"/>
      <c r="DH23" s="246"/>
      <c r="DI23" s="246"/>
      <c r="DJ23" s="246"/>
      <c r="DK23" s="246"/>
      <c r="DL23" s="246"/>
      <c r="DM23" s="246"/>
      <c r="DN23" s="246"/>
      <c r="DO23" s="246"/>
      <c r="DP23" s="246"/>
      <c r="DQ23" s="246"/>
      <c r="DR23" s="246"/>
      <c r="DS23" s="246"/>
      <c r="DT23" s="246"/>
      <c r="DU23" s="246"/>
      <c r="DV23" s="246"/>
      <c r="DW23" s="246"/>
      <c r="DX23" s="246"/>
      <c r="DY23" s="246"/>
      <c r="DZ23" s="246"/>
      <c r="EA23" s="246"/>
      <c r="EB23" s="246"/>
      <c r="EC23" s="246"/>
      <c r="ED23" s="246"/>
      <c r="EE23" s="246"/>
      <c r="EF23" s="246"/>
      <c r="EG23" s="246"/>
      <c r="EH23" s="246"/>
      <c r="EI23" s="246"/>
      <c r="EJ23" s="246"/>
      <c r="EK23" s="246"/>
      <c r="EL23" s="246"/>
      <c r="EM23" s="246"/>
      <c r="EN23" s="246"/>
      <c r="EO23" s="246"/>
      <c r="EP23" s="246"/>
      <c r="EQ23" s="246"/>
      <c r="ER23" s="246"/>
      <c r="ES23" s="246"/>
      <c r="ET23" s="246"/>
      <c r="EU23" s="246"/>
      <c r="EV23" s="246"/>
      <c r="EW23" s="246"/>
      <c r="EX23" s="246"/>
      <c r="EY23" s="246"/>
      <c r="EZ23" s="246"/>
      <c r="FA23" s="246"/>
      <c r="FB23" s="246"/>
      <c r="FC23" s="246"/>
      <c r="FD23" s="246"/>
      <c r="FE23" s="246"/>
      <c r="FF23" s="246"/>
      <c r="FG23" s="246"/>
      <c r="FH23" s="246"/>
      <c r="FI23" s="246"/>
      <c r="FJ23" s="246"/>
      <c r="FK23" s="246"/>
      <c r="FL23" s="246"/>
      <c r="FM23" s="246"/>
      <c r="FN23" s="246"/>
      <c r="FO23" s="246"/>
      <c r="FP23" s="246"/>
      <c r="FQ23" s="246"/>
      <c r="FR23" s="246"/>
      <c r="FS23" s="246"/>
      <c r="FT23" s="246"/>
      <c r="FU23" s="246"/>
      <c r="FV23" s="246"/>
      <c r="FW23" s="246"/>
      <c r="FX23" s="246"/>
      <c r="FY23" s="246"/>
      <c r="FZ23" s="246"/>
      <c r="GA23" s="246"/>
      <c r="GB23" s="246"/>
      <c r="GC23" s="246"/>
      <c r="GD23" s="246"/>
      <c r="GE23" s="246"/>
      <c r="GF23" s="246"/>
      <c r="GG23" s="246"/>
      <c r="GH23" s="246"/>
      <c r="GI23" s="246"/>
      <c r="GJ23" s="246"/>
      <c r="GK23" s="246"/>
      <c r="GL23" s="246"/>
      <c r="GM23" s="246"/>
      <c r="GN23" s="246"/>
      <c r="GO23" s="246"/>
      <c r="GP23" s="246"/>
      <c r="GQ23" s="246"/>
      <c r="GR23" s="246"/>
      <c r="GS23" s="246"/>
      <c r="GT23" s="246"/>
      <c r="GU23" s="246"/>
      <c r="GV23" s="246"/>
      <c r="GW23" s="246"/>
      <c r="GX23" s="246"/>
      <c r="GY23" s="246"/>
      <c r="GZ23" s="246"/>
      <c r="HA23" s="246"/>
      <c r="HB23" s="246"/>
      <c r="HC23" s="246"/>
      <c r="HD23" s="246"/>
      <c r="HE23" s="246"/>
      <c r="HF23" s="246"/>
      <c r="HG23" s="246"/>
      <c r="HH23" s="246"/>
      <c r="HI23" s="246"/>
      <c r="HJ23" s="246"/>
      <c r="HK23" s="246"/>
      <c r="HL23" s="246"/>
      <c r="HM23" s="246"/>
      <c r="HN23" s="246"/>
      <c r="HO23" s="246"/>
      <c r="HP23" s="246"/>
      <c r="HQ23" s="246"/>
      <c r="HR23" s="246"/>
      <c r="HS23" s="246"/>
      <c r="HT23" s="246"/>
      <c r="HU23" s="246"/>
      <c r="HV23" s="246"/>
      <c r="HW23" s="246"/>
      <c r="HX23" s="246"/>
      <c r="HY23" s="246"/>
      <c r="HZ23" s="246"/>
    </row>
    <row r="24" spans="1:234" s="247" customFormat="1" ht="15" customHeight="1">
      <c r="A24" s="262" t="s">
        <v>84</v>
      </c>
      <c r="B24" s="266" t="s">
        <v>103</v>
      </c>
      <c r="C24" s="262" t="s">
        <v>104</v>
      </c>
      <c r="D24" s="162">
        <v>0</v>
      </c>
      <c r="E24" s="163">
        <v>0</v>
      </c>
      <c r="F24" s="162">
        <v>0</v>
      </c>
      <c r="G24" s="159">
        <v>0</v>
      </c>
      <c r="H24" s="159">
        <v>0</v>
      </c>
      <c r="I24" s="159">
        <v>0</v>
      </c>
      <c r="J24" s="162">
        <v>0</v>
      </c>
      <c r="K24" s="162">
        <v>0</v>
      </c>
      <c r="L24" s="162">
        <v>0</v>
      </c>
      <c r="M24" s="162">
        <v>0</v>
      </c>
      <c r="N24" s="162">
        <v>0</v>
      </c>
      <c r="O24" s="159">
        <v>0</v>
      </c>
      <c r="P24" s="162">
        <v>0</v>
      </c>
      <c r="Q24" s="162">
        <v>0</v>
      </c>
      <c r="R24" s="162">
        <v>0</v>
      </c>
      <c r="S24" s="163">
        <v>0</v>
      </c>
      <c r="T24" s="162">
        <v>0</v>
      </c>
      <c r="U24" s="162">
        <v>0</v>
      </c>
      <c r="V24" s="162">
        <v>0</v>
      </c>
      <c r="W24" s="277">
        <v>0</v>
      </c>
      <c r="X24" s="162">
        <v>0</v>
      </c>
      <c r="Y24" s="162">
        <v>0</v>
      </c>
      <c r="Z24" s="162">
        <v>0</v>
      </c>
      <c r="AA24" s="162">
        <v>0</v>
      </c>
      <c r="AB24" s="162">
        <v>0</v>
      </c>
      <c r="AC24" s="159">
        <v>0</v>
      </c>
      <c r="AD24" s="159">
        <v>0</v>
      </c>
      <c r="AE24" s="159">
        <v>0</v>
      </c>
      <c r="AF24" s="159">
        <v>0</v>
      </c>
      <c r="AG24" s="159">
        <v>0</v>
      </c>
      <c r="AH24" s="159">
        <v>0</v>
      </c>
      <c r="AI24" s="159">
        <v>0</v>
      </c>
      <c r="AJ24" s="159">
        <v>0</v>
      </c>
      <c r="AK24" s="159">
        <v>0</v>
      </c>
      <c r="AL24" s="159">
        <v>0</v>
      </c>
      <c r="AM24" s="159">
        <v>0</v>
      </c>
      <c r="AN24" s="159">
        <v>0</v>
      </c>
      <c r="AO24" s="159">
        <v>0</v>
      </c>
      <c r="AP24" s="159">
        <v>0</v>
      </c>
      <c r="AQ24" s="159">
        <v>0</v>
      </c>
      <c r="AR24" s="159">
        <v>0</v>
      </c>
      <c r="AS24" s="162">
        <v>0</v>
      </c>
      <c r="AT24" s="162">
        <v>0</v>
      </c>
      <c r="AU24" s="162">
        <v>0</v>
      </c>
      <c r="AV24" s="162">
        <v>0</v>
      </c>
      <c r="AW24" s="162">
        <v>0</v>
      </c>
      <c r="AX24" s="162">
        <v>0</v>
      </c>
      <c r="AY24" s="162">
        <v>0</v>
      </c>
      <c r="AZ24" s="162">
        <v>0</v>
      </c>
      <c r="BA24" s="163">
        <v>0</v>
      </c>
      <c r="BB24" s="159">
        <v>0</v>
      </c>
      <c r="BC24" s="159">
        <v>0</v>
      </c>
      <c r="BD24" s="162">
        <v>0</v>
      </c>
      <c r="BE24" s="164">
        <v>0</v>
      </c>
      <c r="BF24" s="162">
        <v>0</v>
      </c>
      <c r="BG24" s="162">
        <v>358.77</v>
      </c>
      <c r="BH24" s="162">
        <v>358.77</v>
      </c>
      <c r="BI24" s="179"/>
      <c r="BJ24" s="179"/>
      <c r="BK24" s="179"/>
      <c r="BL24" s="179"/>
      <c r="BM24" s="179"/>
      <c r="BN24" s="179"/>
      <c r="BO24" s="179"/>
      <c r="BP24" s="179"/>
      <c r="BQ24" s="179"/>
      <c r="BR24" s="179"/>
      <c r="BS24" s="179"/>
      <c r="BT24" s="246"/>
      <c r="BU24" s="246"/>
      <c r="BV24" s="246"/>
      <c r="BW24" s="246"/>
      <c r="BX24" s="246"/>
      <c r="BY24" s="246"/>
      <c r="BZ24" s="246"/>
      <c r="CA24" s="246"/>
      <c r="CB24" s="246"/>
      <c r="CC24" s="246"/>
      <c r="CD24" s="246"/>
      <c r="CE24" s="246"/>
      <c r="CF24" s="246"/>
      <c r="CG24" s="246"/>
      <c r="CH24" s="246"/>
      <c r="CI24" s="246"/>
      <c r="CJ24" s="246"/>
      <c r="CK24" s="246"/>
      <c r="CL24" s="246"/>
      <c r="CM24" s="246"/>
      <c r="CN24" s="246"/>
      <c r="CO24" s="246"/>
      <c r="CP24" s="246"/>
      <c r="CQ24" s="246"/>
      <c r="CR24" s="246"/>
      <c r="CS24" s="246"/>
      <c r="CT24" s="246"/>
      <c r="CU24" s="246"/>
      <c r="CV24" s="246"/>
      <c r="CW24" s="246"/>
      <c r="CX24" s="246"/>
      <c r="CY24" s="246"/>
      <c r="CZ24" s="246"/>
      <c r="DA24" s="246"/>
      <c r="DB24" s="246"/>
      <c r="DC24" s="246"/>
      <c r="DD24" s="246"/>
      <c r="DE24" s="246"/>
      <c r="DF24" s="246"/>
      <c r="DG24" s="246"/>
      <c r="DH24" s="246"/>
      <c r="DI24" s="246"/>
      <c r="DJ24" s="246"/>
      <c r="DK24" s="246"/>
      <c r="DL24" s="246"/>
      <c r="DM24" s="246"/>
      <c r="DN24" s="246"/>
      <c r="DO24" s="246"/>
      <c r="DP24" s="246"/>
      <c r="DQ24" s="246"/>
      <c r="DR24" s="246"/>
      <c r="DS24" s="246"/>
      <c r="DT24" s="246"/>
      <c r="DU24" s="246"/>
      <c r="DV24" s="246"/>
      <c r="DW24" s="246"/>
      <c r="DX24" s="246"/>
      <c r="DY24" s="246"/>
      <c r="DZ24" s="246"/>
      <c r="EA24" s="246"/>
      <c r="EB24" s="246"/>
      <c r="EC24" s="246"/>
      <c r="ED24" s="246"/>
      <c r="EE24" s="246"/>
      <c r="EF24" s="246"/>
      <c r="EG24" s="246"/>
      <c r="EH24" s="246"/>
      <c r="EI24" s="246"/>
      <c r="EJ24" s="246"/>
      <c r="EK24" s="246"/>
      <c r="EL24" s="246"/>
      <c r="EM24" s="246"/>
      <c r="EN24" s="246"/>
      <c r="EO24" s="246"/>
      <c r="EP24" s="246"/>
      <c r="EQ24" s="246"/>
      <c r="ER24" s="246"/>
      <c r="ES24" s="246"/>
      <c r="ET24" s="246"/>
      <c r="EU24" s="246"/>
      <c r="EV24" s="246"/>
      <c r="EW24" s="246"/>
      <c r="EX24" s="246"/>
      <c r="EY24" s="246"/>
      <c r="EZ24" s="246"/>
      <c r="FA24" s="246"/>
      <c r="FB24" s="246"/>
      <c r="FC24" s="246"/>
      <c r="FD24" s="246"/>
      <c r="FE24" s="246"/>
      <c r="FF24" s="246"/>
      <c r="FG24" s="246"/>
      <c r="FH24" s="246"/>
      <c r="FI24" s="246"/>
      <c r="FJ24" s="246"/>
      <c r="FK24" s="246"/>
      <c r="FL24" s="246"/>
      <c r="FM24" s="246"/>
      <c r="FN24" s="246"/>
      <c r="FO24" s="246"/>
      <c r="FP24" s="246"/>
      <c r="FQ24" s="246"/>
      <c r="FR24" s="246"/>
      <c r="FS24" s="246"/>
      <c r="FT24" s="246"/>
      <c r="FU24" s="246"/>
      <c r="FV24" s="246"/>
      <c r="FW24" s="246"/>
      <c r="FX24" s="246"/>
      <c r="FY24" s="246"/>
      <c r="FZ24" s="246"/>
      <c r="GA24" s="246"/>
      <c r="GB24" s="246"/>
      <c r="GC24" s="246"/>
      <c r="GD24" s="246"/>
      <c r="GE24" s="246"/>
      <c r="GF24" s="246"/>
      <c r="GG24" s="246"/>
      <c r="GH24" s="246"/>
      <c r="GI24" s="246"/>
      <c r="GJ24" s="246"/>
      <c r="GK24" s="246"/>
      <c r="GL24" s="246"/>
      <c r="GM24" s="246"/>
      <c r="GN24" s="246"/>
      <c r="GO24" s="246"/>
      <c r="GP24" s="246"/>
      <c r="GQ24" s="246"/>
      <c r="GR24" s="246"/>
      <c r="GS24" s="246"/>
      <c r="GT24" s="246"/>
      <c r="GU24" s="246"/>
      <c r="GV24" s="246"/>
      <c r="GW24" s="246"/>
      <c r="GX24" s="246"/>
      <c r="GY24" s="246"/>
      <c r="GZ24" s="246"/>
      <c r="HA24" s="246"/>
      <c r="HB24" s="246"/>
      <c r="HC24" s="246"/>
      <c r="HD24" s="246"/>
      <c r="HE24" s="246"/>
      <c r="HF24" s="246"/>
      <c r="HG24" s="246"/>
      <c r="HH24" s="246"/>
      <c r="HI24" s="246"/>
      <c r="HJ24" s="246"/>
      <c r="HK24" s="246"/>
      <c r="HL24" s="246"/>
      <c r="HM24" s="246"/>
      <c r="HN24" s="246"/>
      <c r="HO24" s="246"/>
      <c r="HP24" s="246"/>
      <c r="HQ24" s="246"/>
      <c r="HR24" s="246"/>
      <c r="HS24" s="246"/>
      <c r="HT24" s="246"/>
      <c r="HU24" s="246"/>
      <c r="HV24" s="246"/>
      <c r="HW24" s="246"/>
      <c r="HX24" s="246"/>
      <c r="HY24" s="246"/>
      <c r="HZ24" s="246"/>
    </row>
    <row r="25" spans="1:234" s="247" customFormat="1" ht="15" customHeight="1">
      <c r="A25" s="262" t="s">
        <v>87</v>
      </c>
      <c r="B25" s="258" t="s">
        <v>106</v>
      </c>
      <c r="C25" s="262" t="s">
        <v>107</v>
      </c>
      <c r="D25" s="162">
        <v>15.750831</v>
      </c>
      <c r="E25" s="163">
        <v>0</v>
      </c>
      <c r="F25" s="162">
        <v>0</v>
      </c>
      <c r="G25" s="159">
        <v>0</v>
      </c>
      <c r="H25" s="159">
        <v>0</v>
      </c>
      <c r="I25" s="159">
        <v>0</v>
      </c>
      <c r="J25" s="162">
        <v>0</v>
      </c>
      <c r="K25" s="162">
        <v>0</v>
      </c>
      <c r="L25" s="162">
        <v>0</v>
      </c>
      <c r="M25" s="162">
        <v>0</v>
      </c>
      <c r="N25" s="162">
        <v>0</v>
      </c>
      <c r="O25" s="159">
        <v>0</v>
      </c>
      <c r="P25" s="162">
        <v>0</v>
      </c>
      <c r="Q25" s="162">
        <v>0</v>
      </c>
      <c r="R25" s="162">
        <v>0</v>
      </c>
      <c r="S25" s="163">
        <v>0.9417</v>
      </c>
      <c r="T25" s="162">
        <v>0</v>
      </c>
      <c r="U25" s="162">
        <v>0</v>
      </c>
      <c r="V25" s="162">
        <v>0</v>
      </c>
      <c r="W25" s="162">
        <v>0</v>
      </c>
      <c r="X25" s="277">
        <v>14.809131</v>
      </c>
      <c r="Y25" s="162">
        <v>0</v>
      </c>
      <c r="Z25" s="162">
        <v>0</v>
      </c>
      <c r="AA25" s="162">
        <v>0</v>
      </c>
      <c r="AB25" s="162">
        <v>0.9417</v>
      </c>
      <c r="AC25" s="159">
        <v>0</v>
      </c>
      <c r="AD25" s="159">
        <v>0</v>
      </c>
      <c r="AE25" s="159">
        <v>0</v>
      </c>
      <c r="AF25" s="159">
        <v>0</v>
      </c>
      <c r="AG25" s="159">
        <v>0</v>
      </c>
      <c r="AH25" s="159">
        <v>0</v>
      </c>
      <c r="AI25" s="159">
        <v>0</v>
      </c>
      <c r="AJ25" s="159">
        <v>0</v>
      </c>
      <c r="AK25" s="159">
        <v>0</v>
      </c>
      <c r="AL25" s="159">
        <v>0</v>
      </c>
      <c r="AM25" s="159">
        <v>0</v>
      </c>
      <c r="AN25" s="159">
        <v>0</v>
      </c>
      <c r="AO25" s="159">
        <v>0</v>
      </c>
      <c r="AP25" s="159">
        <v>0</v>
      </c>
      <c r="AQ25" s="159">
        <v>0</v>
      </c>
      <c r="AR25" s="159">
        <v>0.9417</v>
      </c>
      <c r="AS25" s="162">
        <v>0</v>
      </c>
      <c r="AT25" s="162">
        <v>0</v>
      </c>
      <c r="AU25" s="162">
        <v>0</v>
      </c>
      <c r="AV25" s="162">
        <v>0</v>
      </c>
      <c r="AW25" s="162">
        <v>0</v>
      </c>
      <c r="AX25" s="162">
        <v>0</v>
      </c>
      <c r="AY25" s="162">
        <v>0</v>
      </c>
      <c r="AZ25" s="162">
        <v>0</v>
      </c>
      <c r="BA25" s="163">
        <v>0</v>
      </c>
      <c r="BB25" s="159">
        <v>0</v>
      </c>
      <c r="BC25" s="159">
        <v>0</v>
      </c>
      <c r="BD25" s="162">
        <v>0</v>
      </c>
      <c r="BE25" s="164">
        <v>0</v>
      </c>
      <c r="BF25" s="162">
        <v>0.9417</v>
      </c>
      <c r="BG25" s="258">
        <v>428.67936000000003</v>
      </c>
      <c r="BH25" s="162">
        <v>444.43019100000004</v>
      </c>
      <c r="BI25" s="179"/>
      <c r="BJ25" s="179"/>
      <c r="BK25" s="179"/>
      <c r="BL25" s="179"/>
      <c r="BM25" s="179"/>
      <c r="BN25" s="179"/>
      <c r="BO25" s="179"/>
      <c r="BP25" s="179"/>
      <c r="BQ25" s="179"/>
      <c r="BR25" s="179"/>
      <c r="BS25" s="179"/>
      <c r="BT25" s="246"/>
      <c r="BU25" s="246"/>
      <c r="BV25" s="246"/>
      <c r="BW25" s="246"/>
      <c r="BX25" s="246"/>
      <c r="BY25" s="246"/>
      <c r="BZ25" s="246"/>
      <c r="CA25" s="246"/>
      <c r="CB25" s="246"/>
      <c r="CC25" s="246"/>
      <c r="CD25" s="246"/>
      <c r="CE25" s="246"/>
      <c r="CF25" s="246"/>
      <c r="CG25" s="246"/>
      <c r="CH25" s="246"/>
      <c r="CI25" s="246"/>
      <c r="CJ25" s="246"/>
      <c r="CK25" s="246"/>
      <c r="CL25" s="246"/>
      <c r="CM25" s="246"/>
      <c r="CN25" s="246"/>
      <c r="CO25" s="246"/>
      <c r="CP25" s="246"/>
      <c r="CQ25" s="246"/>
      <c r="CR25" s="246"/>
      <c r="CS25" s="246"/>
      <c r="CT25" s="246"/>
      <c r="CU25" s="246"/>
      <c r="CV25" s="246"/>
      <c r="CW25" s="246"/>
      <c r="CX25" s="246"/>
      <c r="CY25" s="246"/>
      <c r="CZ25" s="246"/>
      <c r="DA25" s="246"/>
      <c r="DB25" s="246"/>
      <c r="DC25" s="246"/>
      <c r="DD25" s="246"/>
      <c r="DE25" s="246"/>
      <c r="DF25" s="246"/>
      <c r="DG25" s="246"/>
      <c r="DH25" s="246"/>
      <c r="DI25" s="246"/>
      <c r="DJ25" s="246"/>
      <c r="DK25" s="246"/>
      <c r="DL25" s="246"/>
      <c r="DM25" s="246"/>
      <c r="DN25" s="246"/>
      <c r="DO25" s="246"/>
      <c r="DP25" s="246"/>
      <c r="DQ25" s="246"/>
      <c r="DR25" s="246"/>
      <c r="DS25" s="246"/>
      <c r="DT25" s="246"/>
      <c r="DU25" s="246"/>
      <c r="DV25" s="246"/>
      <c r="DW25" s="246"/>
      <c r="DX25" s="246"/>
      <c r="DY25" s="246"/>
      <c r="DZ25" s="246"/>
      <c r="EA25" s="246"/>
      <c r="EB25" s="246"/>
      <c r="EC25" s="246"/>
      <c r="ED25" s="246"/>
      <c r="EE25" s="246"/>
      <c r="EF25" s="246"/>
      <c r="EG25" s="246"/>
      <c r="EH25" s="246"/>
      <c r="EI25" s="246"/>
      <c r="EJ25" s="246"/>
      <c r="EK25" s="246"/>
      <c r="EL25" s="246"/>
      <c r="EM25" s="246"/>
      <c r="EN25" s="246"/>
      <c r="EO25" s="246"/>
      <c r="EP25" s="246"/>
      <c r="EQ25" s="246"/>
      <c r="ER25" s="246"/>
      <c r="ES25" s="246"/>
      <c r="ET25" s="246"/>
      <c r="EU25" s="246"/>
      <c r="EV25" s="246"/>
      <c r="EW25" s="246"/>
      <c r="EX25" s="246"/>
      <c r="EY25" s="246"/>
      <c r="EZ25" s="246"/>
      <c r="FA25" s="246"/>
      <c r="FB25" s="246"/>
      <c r="FC25" s="246"/>
      <c r="FD25" s="246"/>
      <c r="FE25" s="246"/>
      <c r="FF25" s="246"/>
      <c r="FG25" s="246"/>
      <c r="FH25" s="246"/>
      <c r="FI25" s="246"/>
      <c r="FJ25" s="246"/>
      <c r="FK25" s="246"/>
      <c r="FL25" s="246"/>
      <c r="FM25" s="246"/>
      <c r="FN25" s="246"/>
      <c r="FO25" s="246"/>
      <c r="FP25" s="246"/>
      <c r="FQ25" s="246"/>
      <c r="FR25" s="246"/>
      <c r="FS25" s="246"/>
      <c r="FT25" s="246"/>
      <c r="FU25" s="246"/>
      <c r="FV25" s="246"/>
      <c r="FW25" s="246"/>
      <c r="FX25" s="246"/>
      <c r="FY25" s="246"/>
      <c r="FZ25" s="246"/>
      <c r="GA25" s="246"/>
      <c r="GB25" s="246"/>
      <c r="GC25" s="246"/>
      <c r="GD25" s="246"/>
      <c r="GE25" s="246"/>
      <c r="GF25" s="246"/>
      <c r="GG25" s="246"/>
      <c r="GH25" s="246"/>
      <c r="GI25" s="246"/>
      <c r="GJ25" s="246"/>
      <c r="GK25" s="246"/>
      <c r="GL25" s="246"/>
      <c r="GM25" s="246"/>
      <c r="GN25" s="246"/>
      <c r="GO25" s="246"/>
      <c r="GP25" s="246"/>
      <c r="GQ25" s="246"/>
      <c r="GR25" s="246"/>
      <c r="GS25" s="246"/>
      <c r="GT25" s="246"/>
      <c r="GU25" s="246"/>
      <c r="GV25" s="246"/>
      <c r="GW25" s="246"/>
      <c r="GX25" s="246"/>
      <c r="GY25" s="246"/>
      <c r="GZ25" s="246"/>
      <c r="HA25" s="246"/>
      <c r="HB25" s="246"/>
      <c r="HC25" s="246"/>
      <c r="HD25" s="246"/>
      <c r="HE25" s="246"/>
      <c r="HF25" s="246"/>
      <c r="HG25" s="246"/>
      <c r="HH25" s="246"/>
      <c r="HI25" s="246"/>
      <c r="HJ25" s="246"/>
      <c r="HK25" s="246"/>
      <c r="HL25" s="246"/>
      <c r="HM25" s="246"/>
      <c r="HN25" s="246"/>
      <c r="HO25" s="246"/>
      <c r="HP25" s="246"/>
      <c r="HQ25" s="246"/>
      <c r="HR25" s="246"/>
      <c r="HS25" s="246"/>
      <c r="HT25" s="246"/>
      <c r="HU25" s="246"/>
      <c r="HV25" s="246"/>
      <c r="HW25" s="246"/>
      <c r="HX25" s="246"/>
      <c r="HY25" s="246"/>
      <c r="HZ25" s="246"/>
    </row>
    <row r="26" spans="1:234" s="247" customFormat="1" ht="15" customHeight="1">
      <c r="A26" s="262" t="s">
        <v>90</v>
      </c>
      <c r="B26" s="258" t="s">
        <v>109</v>
      </c>
      <c r="C26" s="262" t="s">
        <v>110</v>
      </c>
      <c r="D26" s="162">
        <v>250.46885899999998</v>
      </c>
      <c r="E26" s="163">
        <v>0</v>
      </c>
      <c r="F26" s="162">
        <v>0</v>
      </c>
      <c r="G26" s="159">
        <v>0</v>
      </c>
      <c r="H26" s="159">
        <v>0</v>
      </c>
      <c r="I26" s="159">
        <v>0</v>
      </c>
      <c r="J26" s="162">
        <v>0</v>
      </c>
      <c r="K26" s="162">
        <v>0</v>
      </c>
      <c r="L26" s="162">
        <v>0</v>
      </c>
      <c r="M26" s="162">
        <v>0</v>
      </c>
      <c r="N26" s="162">
        <v>0</v>
      </c>
      <c r="O26" s="159">
        <v>0</v>
      </c>
      <c r="P26" s="162">
        <v>0</v>
      </c>
      <c r="Q26" s="162">
        <v>0</v>
      </c>
      <c r="R26" s="162">
        <v>0</v>
      </c>
      <c r="S26" s="163">
        <v>4.898499999999999</v>
      </c>
      <c r="T26" s="162">
        <v>0</v>
      </c>
      <c r="U26" s="162">
        <v>0</v>
      </c>
      <c r="V26" s="162">
        <v>0</v>
      </c>
      <c r="W26" s="162">
        <v>0</v>
      </c>
      <c r="X26" s="162">
        <v>0</v>
      </c>
      <c r="Y26" s="277">
        <v>245.57035899999997</v>
      </c>
      <c r="Z26" s="162">
        <v>0</v>
      </c>
      <c r="AA26" s="162">
        <v>0</v>
      </c>
      <c r="AB26" s="162">
        <v>0</v>
      </c>
      <c r="AC26" s="159">
        <v>0</v>
      </c>
      <c r="AD26" s="159">
        <v>0</v>
      </c>
      <c r="AE26" s="159">
        <v>0</v>
      </c>
      <c r="AF26" s="159">
        <v>0</v>
      </c>
      <c r="AG26" s="159">
        <v>0</v>
      </c>
      <c r="AH26" s="159">
        <v>0</v>
      </c>
      <c r="AI26" s="159">
        <v>0</v>
      </c>
      <c r="AJ26" s="159">
        <v>0</v>
      </c>
      <c r="AK26" s="159">
        <v>0</v>
      </c>
      <c r="AL26" s="159">
        <v>0</v>
      </c>
      <c r="AM26" s="159">
        <v>0</v>
      </c>
      <c r="AN26" s="159">
        <v>0</v>
      </c>
      <c r="AO26" s="159">
        <v>0</v>
      </c>
      <c r="AP26" s="159">
        <v>0</v>
      </c>
      <c r="AQ26" s="159">
        <v>0</v>
      </c>
      <c r="AR26" s="159">
        <v>0</v>
      </c>
      <c r="AS26" s="162">
        <v>0</v>
      </c>
      <c r="AT26" s="162">
        <v>0</v>
      </c>
      <c r="AU26" s="162">
        <v>0</v>
      </c>
      <c r="AV26" s="162">
        <v>4.898499999999999</v>
      </c>
      <c r="AW26" s="162">
        <v>0</v>
      </c>
      <c r="AX26" s="162">
        <v>0</v>
      </c>
      <c r="AY26" s="162">
        <v>0</v>
      </c>
      <c r="AZ26" s="162">
        <v>0</v>
      </c>
      <c r="BA26" s="163">
        <v>0</v>
      </c>
      <c r="BB26" s="159">
        <v>0</v>
      </c>
      <c r="BC26" s="159">
        <v>0</v>
      </c>
      <c r="BD26" s="162">
        <v>0</v>
      </c>
      <c r="BE26" s="164">
        <v>0</v>
      </c>
      <c r="BF26" s="162">
        <v>4.898499999999999</v>
      </c>
      <c r="BG26" s="162">
        <v>450.77456000000006</v>
      </c>
      <c r="BH26" s="162">
        <v>701.243419</v>
      </c>
      <c r="BI26" s="179"/>
      <c r="BJ26" s="179"/>
      <c r="BK26" s="179"/>
      <c r="BL26" s="179"/>
      <c r="BM26" s="179"/>
      <c r="BN26" s="179"/>
      <c r="BO26" s="179"/>
      <c r="BP26" s="179"/>
      <c r="BQ26" s="179"/>
      <c r="BR26" s="179"/>
      <c r="BS26" s="179"/>
      <c r="BT26" s="246"/>
      <c r="BU26" s="246"/>
      <c r="BV26" s="246"/>
      <c r="BW26" s="246"/>
      <c r="BX26" s="246"/>
      <c r="BY26" s="246"/>
      <c r="BZ26" s="246"/>
      <c r="CA26" s="246"/>
      <c r="CB26" s="246"/>
      <c r="CC26" s="246"/>
      <c r="CD26" s="246"/>
      <c r="CE26" s="246"/>
      <c r="CF26" s="246"/>
      <c r="CG26" s="246"/>
      <c r="CH26" s="246"/>
      <c r="CI26" s="246"/>
      <c r="CJ26" s="246"/>
      <c r="CK26" s="246"/>
      <c r="CL26" s="246"/>
      <c r="CM26" s="246"/>
      <c r="CN26" s="246"/>
      <c r="CO26" s="246"/>
      <c r="CP26" s="246"/>
      <c r="CQ26" s="246"/>
      <c r="CR26" s="246"/>
      <c r="CS26" s="246"/>
      <c r="CT26" s="246"/>
      <c r="CU26" s="246"/>
      <c r="CV26" s="246"/>
      <c r="CW26" s="246"/>
      <c r="CX26" s="246"/>
      <c r="CY26" s="246"/>
      <c r="CZ26" s="246"/>
      <c r="DA26" s="246"/>
      <c r="DB26" s="246"/>
      <c r="DC26" s="246"/>
      <c r="DD26" s="246"/>
      <c r="DE26" s="246"/>
      <c r="DF26" s="246"/>
      <c r="DG26" s="246"/>
      <c r="DH26" s="246"/>
      <c r="DI26" s="246"/>
      <c r="DJ26" s="246"/>
      <c r="DK26" s="246"/>
      <c r="DL26" s="246"/>
      <c r="DM26" s="246"/>
      <c r="DN26" s="246"/>
      <c r="DO26" s="246"/>
      <c r="DP26" s="246"/>
      <c r="DQ26" s="246"/>
      <c r="DR26" s="246"/>
      <c r="DS26" s="246"/>
      <c r="DT26" s="246"/>
      <c r="DU26" s="246"/>
      <c r="DV26" s="246"/>
      <c r="DW26" s="246"/>
      <c r="DX26" s="246"/>
      <c r="DY26" s="246"/>
      <c r="DZ26" s="246"/>
      <c r="EA26" s="246"/>
      <c r="EB26" s="246"/>
      <c r="EC26" s="246"/>
      <c r="ED26" s="246"/>
      <c r="EE26" s="246"/>
      <c r="EF26" s="246"/>
      <c r="EG26" s="246"/>
      <c r="EH26" s="246"/>
      <c r="EI26" s="246"/>
      <c r="EJ26" s="246"/>
      <c r="EK26" s="246"/>
      <c r="EL26" s="246"/>
      <c r="EM26" s="246"/>
      <c r="EN26" s="246"/>
      <c r="EO26" s="246"/>
      <c r="EP26" s="246"/>
      <c r="EQ26" s="246"/>
      <c r="ER26" s="246"/>
      <c r="ES26" s="246"/>
      <c r="ET26" s="246"/>
      <c r="EU26" s="246"/>
      <c r="EV26" s="246"/>
      <c r="EW26" s="246"/>
      <c r="EX26" s="246"/>
      <c r="EY26" s="246"/>
      <c r="EZ26" s="246"/>
      <c r="FA26" s="246"/>
      <c r="FB26" s="246"/>
      <c r="FC26" s="246"/>
      <c r="FD26" s="246"/>
      <c r="FE26" s="246"/>
      <c r="FF26" s="246"/>
      <c r="FG26" s="246"/>
      <c r="FH26" s="246"/>
      <c r="FI26" s="246"/>
      <c r="FJ26" s="246"/>
      <c r="FK26" s="246"/>
      <c r="FL26" s="246"/>
      <c r="FM26" s="246"/>
      <c r="FN26" s="246"/>
      <c r="FO26" s="246"/>
      <c r="FP26" s="246"/>
      <c r="FQ26" s="246"/>
      <c r="FR26" s="246"/>
      <c r="FS26" s="246"/>
      <c r="FT26" s="246"/>
      <c r="FU26" s="246"/>
      <c r="FV26" s="246"/>
      <c r="FW26" s="246"/>
      <c r="FX26" s="246"/>
      <c r="FY26" s="246"/>
      <c r="FZ26" s="246"/>
      <c r="GA26" s="246"/>
      <c r="GB26" s="246"/>
      <c r="GC26" s="246"/>
      <c r="GD26" s="246"/>
      <c r="GE26" s="246"/>
      <c r="GF26" s="246"/>
      <c r="GG26" s="246"/>
      <c r="GH26" s="246"/>
      <c r="GI26" s="246"/>
      <c r="GJ26" s="246"/>
      <c r="GK26" s="246"/>
      <c r="GL26" s="246"/>
      <c r="GM26" s="246"/>
      <c r="GN26" s="246"/>
      <c r="GO26" s="246"/>
      <c r="GP26" s="246"/>
      <c r="GQ26" s="246"/>
      <c r="GR26" s="246"/>
      <c r="GS26" s="246"/>
      <c r="GT26" s="246"/>
      <c r="GU26" s="246"/>
      <c r="GV26" s="246"/>
      <c r="GW26" s="246"/>
      <c r="GX26" s="246"/>
      <c r="GY26" s="246"/>
      <c r="GZ26" s="246"/>
      <c r="HA26" s="246"/>
      <c r="HB26" s="246"/>
      <c r="HC26" s="246"/>
      <c r="HD26" s="246"/>
      <c r="HE26" s="246"/>
      <c r="HF26" s="246"/>
      <c r="HG26" s="246"/>
      <c r="HH26" s="246"/>
      <c r="HI26" s="246"/>
      <c r="HJ26" s="246"/>
      <c r="HK26" s="246"/>
      <c r="HL26" s="246"/>
      <c r="HM26" s="246"/>
      <c r="HN26" s="246"/>
      <c r="HO26" s="246"/>
      <c r="HP26" s="246"/>
      <c r="HQ26" s="246"/>
      <c r="HR26" s="246"/>
      <c r="HS26" s="246"/>
      <c r="HT26" s="246"/>
      <c r="HU26" s="246"/>
      <c r="HV26" s="246"/>
      <c r="HW26" s="246"/>
      <c r="HX26" s="246"/>
      <c r="HY26" s="246"/>
      <c r="HZ26" s="246"/>
    </row>
    <row r="27" spans="1:234" s="247" customFormat="1" ht="15" customHeight="1">
      <c r="A27" s="262" t="s">
        <v>93</v>
      </c>
      <c r="B27" s="266" t="s">
        <v>281</v>
      </c>
      <c r="C27" s="262" t="s">
        <v>115</v>
      </c>
      <c r="D27" s="162">
        <v>0</v>
      </c>
      <c r="E27" s="163">
        <v>0</v>
      </c>
      <c r="F27" s="162">
        <v>0</v>
      </c>
      <c r="G27" s="159">
        <v>0</v>
      </c>
      <c r="H27" s="159">
        <v>0</v>
      </c>
      <c r="I27" s="159">
        <v>0</v>
      </c>
      <c r="J27" s="162">
        <v>0</v>
      </c>
      <c r="K27" s="162">
        <v>0</v>
      </c>
      <c r="L27" s="162">
        <v>0</v>
      </c>
      <c r="M27" s="162">
        <v>0</v>
      </c>
      <c r="N27" s="162">
        <v>0</v>
      </c>
      <c r="O27" s="159">
        <v>0</v>
      </c>
      <c r="P27" s="162">
        <v>0</v>
      </c>
      <c r="Q27" s="162">
        <v>0</v>
      </c>
      <c r="R27" s="162">
        <v>0</v>
      </c>
      <c r="S27" s="163">
        <v>0</v>
      </c>
      <c r="T27" s="162">
        <v>0</v>
      </c>
      <c r="U27" s="162">
        <v>0</v>
      </c>
      <c r="V27" s="162">
        <v>0</v>
      </c>
      <c r="W27" s="162">
        <v>0</v>
      </c>
      <c r="X27" s="162">
        <v>0</v>
      </c>
      <c r="Y27" s="162">
        <v>0</v>
      </c>
      <c r="Z27" s="277">
        <v>0</v>
      </c>
      <c r="AA27" s="162">
        <v>0</v>
      </c>
      <c r="AB27" s="162">
        <v>0</v>
      </c>
      <c r="AC27" s="159">
        <v>0</v>
      </c>
      <c r="AD27" s="159">
        <v>0</v>
      </c>
      <c r="AE27" s="159">
        <v>0</v>
      </c>
      <c r="AF27" s="159">
        <v>0</v>
      </c>
      <c r="AG27" s="159">
        <v>0</v>
      </c>
      <c r="AH27" s="159">
        <v>0</v>
      </c>
      <c r="AI27" s="159">
        <v>0</v>
      </c>
      <c r="AJ27" s="159">
        <v>0</v>
      </c>
      <c r="AK27" s="159">
        <v>0</v>
      </c>
      <c r="AL27" s="159">
        <v>0</v>
      </c>
      <c r="AM27" s="159">
        <v>0</v>
      </c>
      <c r="AN27" s="159">
        <v>0</v>
      </c>
      <c r="AO27" s="159">
        <v>0</v>
      </c>
      <c r="AP27" s="159">
        <v>0</v>
      </c>
      <c r="AQ27" s="159">
        <v>0</v>
      </c>
      <c r="AR27" s="159">
        <v>0</v>
      </c>
      <c r="AS27" s="162">
        <v>0</v>
      </c>
      <c r="AT27" s="162">
        <v>0</v>
      </c>
      <c r="AU27" s="162">
        <v>0</v>
      </c>
      <c r="AV27" s="162">
        <v>0</v>
      </c>
      <c r="AW27" s="162">
        <v>0</v>
      </c>
      <c r="AX27" s="162">
        <v>0</v>
      </c>
      <c r="AY27" s="162">
        <v>0</v>
      </c>
      <c r="AZ27" s="162">
        <v>0</v>
      </c>
      <c r="BA27" s="163">
        <v>0</v>
      </c>
      <c r="BB27" s="159">
        <v>0</v>
      </c>
      <c r="BC27" s="159">
        <v>0</v>
      </c>
      <c r="BD27" s="162">
        <v>0</v>
      </c>
      <c r="BE27" s="164">
        <v>0</v>
      </c>
      <c r="BF27" s="162">
        <v>0</v>
      </c>
      <c r="BG27" s="162">
        <v>0</v>
      </c>
      <c r="BH27" s="162">
        <v>0</v>
      </c>
      <c r="BI27" s="179"/>
      <c r="BJ27" s="179"/>
      <c r="BK27" s="179"/>
      <c r="BL27" s="179"/>
      <c r="BM27" s="179"/>
      <c r="BN27" s="179"/>
      <c r="BO27" s="179"/>
      <c r="BP27" s="179"/>
      <c r="BQ27" s="179"/>
      <c r="BR27" s="179"/>
      <c r="BS27" s="179"/>
      <c r="BT27" s="246"/>
      <c r="BU27" s="246"/>
      <c r="BV27" s="246"/>
      <c r="BW27" s="246"/>
      <c r="BX27" s="246"/>
      <c r="BY27" s="246"/>
      <c r="BZ27" s="246"/>
      <c r="CA27" s="246"/>
      <c r="CB27" s="246"/>
      <c r="CC27" s="246"/>
      <c r="CD27" s="246"/>
      <c r="CE27" s="246"/>
      <c r="CF27" s="246"/>
      <c r="CG27" s="246"/>
      <c r="CH27" s="246"/>
      <c r="CI27" s="246"/>
      <c r="CJ27" s="246"/>
      <c r="CK27" s="246"/>
      <c r="CL27" s="246"/>
      <c r="CM27" s="246"/>
      <c r="CN27" s="246"/>
      <c r="CO27" s="246"/>
      <c r="CP27" s="246"/>
      <c r="CQ27" s="246"/>
      <c r="CR27" s="246"/>
      <c r="CS27" s="246"/>
      <c r="CT27" s="246"/>
      <c r="CU27" s="246"/>
      <c r="CV27" s="246"/>
      <c r="CW27" s="246"/>
      <c r="CX27" s="246"/>
      <c r="CY27" s="246"/>
      <c r="CZ27" s="246"/>
      <c r="DA27" s="246"/>
      <c r="DB27" s="246"/>
      <c r="DC27" s="246"/>
      <c r="DD27" s="246"/>
      <c r="DE27" s="246"/>
      <c r="DF27" s="246"/>
      <c r="DG27" s="246"/>
      <c r="DH27" s="246"/>
      <c r="DI27" s="246"/>
      <c r="DJ27" s="246"/>
      <c r="DK27" s="246"/>
      <c r="DL27" s="246"/>
      <c r="DM27" s="246"/>
      <c r="DN27" s="246"/>
      <c r="DO27" s="246"/>
      <c r="DP27" s="246"/>
      <c r="DQ27" s="246"/>
      <c r="DR27" s="246"/>
      <c r="DS27" s="246"/>
      <c r="DT27" s="246"/>
      <c r="DU27" s="246"/>
      <c r="DV27" s="246"/>
      <c r="DW27" s="246"/>
      <c r="DX27" s="246"/>
      <c r="DY27" s="246"/>
      <c r="DZ27" s="246"/>
      <c r="EA27" s="246"/>
      <c r="EB27" s="246"/>
      <c r="EC27" s="246"/>
      <c r="ED27" s="246"/>
      <c r="EE27" s="246"/>
      <c r="EF27" s="246"/>
      <c r="EG27" s="246"/>
      <c r="EH27" s="246"/>
      <c r="EI27" s="246"/>
      <c r="EJ27" s="246"/>
      <c r="EK27" s="246"/>
      <c r="EL27" s="246"/>
      <c r="EM27" s="246"/>
      <c r="EN27" s="246"/>
      <c r="EO27" s="246"/>
      <c r="EP27" s="246"/>
      <c r="EQ27" s="246"/>
      <c r="ER27" s="246"/>
      <c r="ES27" s="246"/>
      <c r="ET27" s="246"/>
      <c r="EU27" s="246"/>
      <c r="EV27" s="246"/>
      <c r="EW27" s="246"/>
      <c r="EX27" s="246"/>
      <c r="EY27" s="246"/>
      <c r="EZ27" s="246"/>
      <c r="FA27" s="246"/>
      <c r="FB27" s="246"/>
      <c r="FC27" s="246"/>
      <c r="FD27" s="246"/>
      <c r="FE27" s="246"/>
      <c r="FF27" s="246"/>
      <c r="FG27" s="246"/>
      <c r="FH27" s="246"/>
      <c r="FI27" s="246"/>
      <c r="FJ27" s="246"/>
      <c r="FK27" s="246"/>
      <c r="FL27" s="246"/>
      <c r="FM27" s="246"/>
      <c r="FN27" s="246"/>
      <c r="FO27" s="246"/>
      <c r="FP27" s="246"/>
      <c r="FQ27" s="246"/>
      <c r="FR27" s="246"/>
      <c r="FS27" s="246"/>
      <c r="FT27" s="246"/>
      <c r="FU27" s="246"/>
      <c r="FV27" s="246"/>
      <c r="FW27" s="246"/>
      <c r="FX27" s="246"/>
      <c r="FY27" s="246"/>
      <c r="FZ27" s="246"/>
      <c r="GA27" s="246"/>
      <c r="GB27" s="246"/>
      <c r="GC27" s="246"/>
      <c r="GD27" s="246"/>
      <c r="GE27" s="246"/>
      <c r="GF27" s="246"/>
      <c r="GG27" s="246"/>
      <c r="GH27" s="246"/>
      <c r="GI27" s="246"/>
      <c r="GJ27" s="246"/>
      <c r="GK27" s="246"/>
      <c r="GL27" s="246"/>
      <c r="GM27" s="246"/>
      <c r="GN27" s="246"/>
      <c r="GO27" s="246"/>
      <c r="GP27" s="246"/>
      <c r="GQ27" s="246"/>
      <c r="GR27" s="246"/>
      <c r="GS27" s="246"/>
      <c r="GT27" s="246"/>
      <c r="GU27" s="246"/>
      <c r="GV27" s="246"/>
      <c r="GW27" s="246"/>
      <c r="GX27" s="246"/>
      <c r="GY27" s="246"/>
      <c r="GZ27" s="246"/>
      <c r="HA27" s="246"/>
      <c r="HB27" s="246"/>
      <c r="HC27" s="246"/>
      <c r="HD27" s="246"/>
      <c r="HE27" s="246"/>
      <c r="HF27" s="246"/>
      <c r="HG27" s="246"/>
      <c r="HH27" s="246"/>
      <c r="HI27" s="246"/>
      <c r="HJ27" s="246"/>
      <c r="HK27" s="246"/>
      <c r="HL27" s="246"/>
      <c r="HM27" s="246"/>
      <c r="HN27" s="246"/>
      <c r="HO27" s="246"/>
      <c r="HP27" s="246"/>
      <c r="HQ27" s="246"/>
      <c r="HR27" s="246"/>
      <c r="HS27" s="246"/>
      <c r="HT27" s="246"/>
      <c r="HU27" s="246"/>
      <c r="HV27" s="246"/>
      <c r="HW27" s="246"/>
      <c r="HX27" s="246"/>
      <c r="HY27" s="246"/>
      <c r="HZ27" s="246"/>
    </row>
    <row r="28" spans="1:234" s="247" customFormat="1" ht="15" customHeight="1">
      <c r="A28" s="262" t="s">
        <v>96</v>
      </c>
      <c r="B28" s="266" t="s">
        <v>4</v>
      </c>
      <c r="C28" s="262" t="s">
        <v>112</v>
      </c>
      <c r="D28" s="162">
        <v>39.957878</v>
      </c>
      <c r="E28" s="163">
        <v>0</v>
      </c>
      <c r="F28" s="162">
        <v>0</v>
      </c>
      <c r="G28" s="159">
        <v>0</v>
      </c>
      <c r="H28" s="159">
        <v>0</v>
      </c>
      <c r="I28" s="159">
        <v>0</v>
      </c>
      <c r="J28" s="159">
        <v>0</v>
      </c>
      <c r="K28" s="159">
        <v>0</v>
      </c>
      <c r="L28" s="159">
        <v>0</v>
      </c>
      <c r="M28" s="159">
        <v>0</v>
      </c>
      <c r="N28" s="159">
        <v>0</v>
      </c>
      <c r="O28" s="159">
        <v>0</v>
      </c>
      <c r="P28" s="159">
        <v>0</v>
      </c>
      <c r="Q28" s="159">
        <v>0</v>
      </c>
      <c r="R28" s="159">
        <v>0</v>
      </c>
      <c r="S28" s="160">
        <v>0</v>
      </c>
      <c r="T28" s="159">
        <v>0</v>
      </c>
      <c r="U28" s="159">
        <v>0</v>
      </c>
      <c r="V28" s="159">
        <v>0</v>
      </c>
      <c r="W28" s="159">
        <v>0</v>
      </c>
      <c r="X28" s="159">
        <v>0</v>
      </c>
      <c r="Y28" s="159">
        <v>0</v>
      </c>
      <c r="Z28" s="159">
        <v>0</v>
      </c>
      <c r="AA28" s="277">
        <v>39.957878</v>
      </c>
      <c r="AB28" s="162">
        <v>0</v>
      </c>
      <c r="AC28" s="159">
        <v>0</v>
      </c>
      <c r="AD28" s="159">
        <v>0</v>
      </c>
      <c r="AE28" s="159">
        <v>0</v>
      </c>
      <c r="AF28" s="159">
        <v>0</v>
      </c>
      <c r="AG28" s="159">
        <v>0</v>
      </c>
      <c r="AH28" s="159">
        <v>0</v>
      </c>
      <c r="AI28" s="159">
        <v>0</v>
      </c>
      <c r="AJ28" s="159">
        <v>0</v>
      </c>
      <c r="AK28" s="159">
        <v>0</v>
      </c>
      <c r="AL28" s="159">
        <v>0</v>
      </c>
      <c r="AM28" s="159">
        <v>0</v>
      </c>
      <c r="AN28" s="159">
        <v>0</v>
      </c>
      <c r="AO28" s="159">
        <v>0</v>
      </c>
      <c r="AP28" s="159">
        <v>0</v>
      </c>
      <c r="AQ28" s="159">
        <v>0</v>
      </c>
      <c r="AR28" s="159">
        <v>0</v>
      </c>
      <c r="AS28" s="162">
        <v>0</v>
      </c>
      <c r="AT28" s="162">
        <v>0</v>
      </c>
      <c r="AU28" s="162">
        <v>0</v>
      </c>
      <c r="AV28" s="162">
        <v>0</v>
      </c>
      <c r="AW28" s="162">
        <v>0</v>
      </c>
      <c r="AX28" s="162">
        <v>0</v>
      </c>
      <c r="AY28" s="162">
        <v>0</v>
      </c>
      <c r="AZ28" s="162">
        <v>0</v>
      </c>
      <c r="BA28" s="163">
        <v>0</v>
      </c>
      <c r="BB28" s="159">
        <v>0</v>
      </c>
      <c r="BC28" s="159">
        <v>0</v>
      </c>
      <c r="BD28" s="162">
        <v>0</v>
      </c>
      <c r="BE28" s="164">
        <v>0</v>
      </c>
      <c r="BF28" s="162">
        <v>0</v>
      </c>
      <c r="BG28" s="258">
        <v>56.49849999999999</v>
      </c>
      <c r="BH28" s="162">
        <v>96.456378</v>
      </c>
      <c r="BI28" s="179"/>
      <c r="BJ28" s="179"/>
      <c r="BK28" s="179"/>
      <c r="BL28" s="179"/>
      <c r="BM28" s="179"/>
      <c r="BN28" s="179"/>
      <c r="BO28" s="179"/>
      <c r="BP28" s="179"/>
      <c r="BQ28" s="179"/>
      <c r="BR28" s="179"/>
      <c r="BS28" s="179"/>
      <c r="BT28" s="246"/>
      <c r="BU28" s="246"/>
      <c r="BV28" s="246"/>
      <c r="BW28" s="246"/>
      <c r="BX28" s="246"/>
      <c r="BY28" s="246"/>
      <c r="BZ28" s="246"/>
      <c r="CA28" s="246"/>
      <c r="CB28" s="246"/>
      <c r="CC28" s="246"/>
      <c r="CD28" s="246"/>
      <c r="CE28" s="246"/>
      <c r="CF28" s="246"/>
      <c r="CG28" s="246"/>
      <c r="CH28" s="246"/>
      <c r="CI28" s="246"/>
      <c r="CJ28" s="246"/>
      <c r="CK28" s="246"/>
      <c r="CL28" s="246"/>
      <c r="CM28" s="246"/>
      <c r="CN28" s="246"/>
      <c r="CO28" s="246"/>
      <c r="CP28" s="246"/>
      <c r="CQ28" s="246"/>
      <c r="CR28" s="246"/>
      <c r="CS28" s="246"/>
      <c r="CT28" s="246"/>
      <c r="CU28" s="246"/>
      <c r="CV28" s="246"/>
      <c r="CW28" s="246"/>
      <c r="CX28" s="246"/>
      <c r="CY28" s="246"/>
      <c r="CZ28" s="246"/>
      <c r="DA28" s="246"/>
      <c r="DB28" s="246"/>
      <c r="DC28" s="246"/>
      <c r="DD28" s="246"/>
      <c r="DE28" s="246"/>
      <c r="DF28" s="246"/>
      <c r="DG28" s="246"/>
      <c r="DH28" s="246"/>
      <c r="DI28" s="246"/>
      <c r="DJ28" s="246"/>
      <c r="DK28" s="246"/>
      <c r="DL28" s="246"/>
      <c r="DM28" s="246"/>
      <c r="DN28" s="246"/>
      <c r="DO28" s="246"/>
      <c r="DP28" s="246"/>
      <c r="DQ28" s="246"/>
      <c r="DR28" s="246"/>
      <c r="DS28" s="246"/>
      <c r="DT28" s="246"/>
      <c r="DU28" s="246"/>
      <c r="DV28" s="246"/>
      <c r="DW28" s="246"/>
      <c r="DX28" s="246"/>
      <c r="DY28" s="246"/>
      <c r="DZ28" s="246"/>
      <c r="EA28" s="246"/>
      <c r="EB28" s="246"/>
      <c r="EC28" s="246"/>
      <c r="ED28" s="246"/>
      <c r="EE28" s="246"/>
      <c r="EF28" s="246"/>
      <c r="EG28" s="246"/>
      <c r="EH28" s="246"/>
      <c r="EI28" s="246"/>
      <c r="EJ28" s="246"/>
      <c r="EK28" s="246"/>
      <c r="EL28" s="246"/>
      <c r="EM28" s="246"/>
      <c r="EN28" s="246"/>
      <c r="EO28" s="246"/>
      <c r="EP28" s="246"/>
      <c r="EQ28" s="246"/>
      <c r="ER28" s="246"/>
      <c r="ES28" s="246"/>
      <c r="ET28" s="246"/>
      <c r="EU28" s="246"/>
      <c r="EV28" s="246"/>
      <c r="EW28" s="246"/>
      <c r="EX28" s="246"/>
      <c r="EY28" s="246"/>
      <c r="EZ28" s="246"/>
      <c r="FA28" s="246"/>
      <c r="FB28" s="246"/>
      <c r="FC28" s="246"/>
      <c r="FD28" s="246"/>
      <c r="FE28" s="246"/>
      <c r="FF28" s="246"/>
      <c r="FG28" s="246"/>
      <c r="FH28" s="246"/>
      <c r="FI28" s="246"/>
      <c r="FJ28" s="246"/>
      <c r="FK28" s="246"/>
      <c r="FL28" s="246"/>
      <c r="FM28" s="246"/>
      <c r="FN28" s="246"/>
      <c r="FO28" s="246"/>
      <c r="FP28" s="246"/>
      <c r="FQ28" s="246"/>
      <c r="FR28" s="246"/>
      <c r="FS28" s="246"/>
      <c r="FT28" s="246"/>
      <c r="FU28" s="246"/>
      <c r="FV28" s="246"/>
      <c r="FW28" s="246"/>
      <c r="FX28" s="246"/>
      <c r="FY28" s="246"/>
      <c r="FZ28" s="246"/>
      <c r="GA28" s="246"/>
      <c r="GB28" s="246"/>
      <c r="GC28" s="246"/>
      <c r="GD28" s="246"/>
      <c r="GE28" s="246"/>
      <c r="GF28" s="246"/>
      <c r="GG28" s="246"/>
      <c r="GH28" s="246"/>
      <c r="GI28" s="246"/>
      <c r="GJ28" s="246"/>
      <c r="GK28" s="246"/>
      <c r="GL28" s="246"/>
      <c r="GM28" s="246"/>
      <c r="GN28" s="246"/>
      <c r="GO28" s="246"/>
      <c r="GP28" s="246"/>
      <c r="GQ28" s="246"/>
      <c r="GR28" s="246"/>
      <c r="GS28" s="246"/>
      <c r="GT28" s="246"/>
      <c r="GU28" s="246"/>
      <c r="GV28" s="246"/>
      <c r="GW28" s="246"/>
      <c r="GX28" s="246"/>
      <c r="GY28" s="246"/>
      <c r="GZ28" s="246"/>
      <c r="HA28" s="246"/>
      <c r="HB28" s="246"/>
      <c r="HC28" s="246"/>
      <c r="HD28" s="246"/>
      <c r="HE28" s="246"/>
      <c r="HF28" s="246"/>
      <c r="HG28" s="246"/>
      <c r="HH28" s="246"/>
      <c r="HI28" s="246"/>
      <c r="HJ28" s="246"/>
      <c r="HK28" s="246"/>
      <c r="HL28" s="246"/>
      <c r="HM28" s="246"/>
      <c r="HN28" s="246"/>
      <c r="HO28" s="246"/>
      <c r="HP28" s="246"/>
      <c r="HQ28" s="246"/>
      <c r="HR28" s="246"/>
      <c r="HS28" s="246"/>
      <c r="HT28" s="246"/>
      <c r="HU28" s="246"/>
      <c r="HV28" s="246"/>
      <c r="HW28" s="246"/>
      <c r="HX28" s="246"/>
      <c r="HY28" s="246"/>
      <c r="HZ28" s="246"/>
    </row>
    <row r="29" spans="1:234" s="247" customFormat="1" ht="15" customHeight="1">
      <c r="A29" s="262" t="s">
        <v>99</v>
      </c>
      <c r="B29" s="266" t="s">
        <v>233</v>
      </c>
      <c r="C29" s="262" t="s">
        <v>138</v>
      </c>
      <c r="D29" s="162">
        <v>2949.1465529999996</v>
      </c>
      <c r="E29" s="163">
        <v>0</v>
      </c>
      <c r="F29" s="162">
        <v>0</v>
      </c>
      <c r="G29" s="159">
        <v>0</v>
      </c>
      <c r="H29" s="159">
        <v>0</v>
      </c>
      <c r="I29" s="159">
        <v>0</v>
      </c>
      <c r="J29" s="159">
        <v>0</v>
      </c>
      <c r="K29" s="159">
        <v>0</v>
      </c>
      <c r="L29" s="159">
        <v>0</v>
      </c>
      <c r="M29" s="159">
        <v>0</v>
      </c>
      <c r="N29" s="159">
        <v>0</v>
      </c>
      <c r="O29" s="159">
        <v>0</v>
      </c>
      <c r="P29" s="159">
        <v>0</v>
      </c>
      <c r="Q29" s="159">
        <v>0</v>
      </c>
      <c r="R29" s="159">
        <v>0</v>
      </c>
      <c r="S29" s="159">
        <v>1.0344000000000002</v>
      </c>
      <c r="T29" s="159">
        <v>0</v>
      </c>
      <c r="U29" s="159">
        <v>0</v>
      </c>
      <c r="V29" s="159">
        <v>0</v>
      </c>
      <c r="W29" s="159">
        <v>0</v>
      </c>
      <c r="X29" s="159">
        <v>0</v>
      </c>
      <c r="Y29" s="159">
        <v>0</v>
      </c>
      <c r="Z29" s="159">
        <v>0</v>
      </c>
      <c r="AA29" s="159">
        <v>0</v>
      </c>
      <c r="AB29" s="277">
        <v>2948.1121529999996</v>
      </c>
      <c r="AC29" s="159">
        <v>0</v>
      </c>
      <c r="AD29" s="159">
        <v>0</v>
      </c>
      <c r="AE29" s="159">
        <v>0</v>
      </c>
      <c r="AF29" s="159">
        <v>0</v>
      </c>
      <c r="AG29" s="159">
        <v>0</v>
      </c>
      <c r="AH29" s="159">
        <v>0</v>
      </c>
      <c r="AI29" s="159">
        <v>0</v>
      </c>
      <c r="AJ29" s="159">
        <v>0</v>
      </c>
      <c r="AK29" s="159">
        <v>0</v>
      </c>
      <c r="AL29" s="159">
        <v>0</v>
      </c>
      <c r="AM29" s="159">
        <v>0</v>
      </c>
      <c r="AN29" s="159">
        <v>0</v>
      </c>
      <c r="AO29" s="159">
        <v>0</v>
      </c>
      <c r="AP29" s="159">
        <v>0</v>
      </c>
      <c r="AQ29" s="159">
        <v>0</v>
      </c>
      <c r="AR29" s="159">
        <v>0.403</v>
      </c>
      <c r="AS29" s="159">
        <v>0</v>
      </c>
      <c r="AT29" s="159">
        <v>0.48650000000000004</v>
      </c>
      <c r="AU29" s="159">
        <v>0</v>
      </c>
      <c r="AV29" s="159">
        <v>0.5479</v>
      </c>
      <c r="AW29" s="159">
        <v>0</v>
      </c>
      <c r="AX29" s="159">
        <v>0</v>
      </c>
      <c r="AY29" s="159">
        <v>0</v>
      </c>
      <c r="AZ29" s="159">
        <v>0</v>
      </c>
      <c r="BA29" s="159">
        <v>0</v>
      </c>
      <c r="BB29" s="159">
        <v>0</v>
      </c>
      <c r="BC29" s="159">
        <v>0</v>
      </c>
      <c r="BD29" s="159">
        <v>0</v>
      </c>
      <c r="BE29" s="159">
        <v>0</v>
      </c>
      <c r="BF29" s="162">
        <v>1.0344000000000002</v>
      </c>
      <c r="BG29" s="162">
        <v>1313.690216466667</v>
      </c>
      <c r="BH29" s="162">
        <v>4262.836769466667</v>
      </c>
      <c r="BI29" s="179"/>
      <c r="BJ29" s="179"/>
      <c r="BK29" s="179"/>
      <c r="BL29" s="179"/>
      <c r="BM29" s="179"/>
      <c r="BN29" s="179"/>
      <c r="BO29" s="179"/>
      <c r="BP29" s="179"/>
      <c r="BQ29" s="179"/>
      <c r="BR29" s="179"/>
      <c r="BS29" s="179"/>
      <c r="BT29" s="246"/>
      <c r="BU29" s="246"/>
      <c r="BV29" s="246"/>
      <c r="BW29" s="246"/>
      <c r="BX29" s="246"/>
      <c r="BY29" s="246"/>
      <c r="BZ29" s="246"/>
      <c r="CA29" s="246"/>
      <c r="CB29" s="246"/>
      <c r="CC29" s="246"/>
      <c r="CD29" s="246"/>
      <c r="CE29" s="246"/>
      <c r="CF29" s="246"/>
      <c r="CG29" s="246"/>
      <c r="CH29" s="246"/>
      <c r="CI29" s="246"/>
      <c r="CJ29" s="246"/>
      <c r="CK29" s="246"/>
      <c r="CL29" s="246"/>
      <c r="CM29" s="246"/>
      <c r="CN29" s="246"/>
      <c r="CO29" s="246"/>
      <c r="CP29" s="246"/>
      <c r="CQ29" s="246"/>
      <c r="CR29" s="246"/>
      <c r="CS29" s="246"/>
      <c r="CT29" s="246"/>
      <c r="CU29" s="246"/>
      <c r="CV29" s="246"/>
      <c r="CW29" s="246"/>
      <c r="CX29" s="246"/>
      <c r="CY29" s="246"/>
      <c r="CZ29" s="246"/>
      <c r="DA29" s="246"/>
      <c r="DB29" s="246"/>
      <c r="DC29" s="246"/>
      <c r="DD29" s="246"/>
      <c r="DE29" s="246"/>
      <c r="DF29" s="246"/>
      <c r="DG29" s="246"/>
      <c r="DH29" s="246"/>
      <c r="DI29" s="246"/>
      <c r="DJ29" s="246"/>
      <c r="DK29" s="246"/>
      <c r="DL29" s="246"/>
      <c r="DM29" s="246"/>
      <c r="DN29" s="246"/>
      <c r="DO29" s="246"/>
      <c r="DP29" s="246"/>
      <c r="DQ29" s="246"/>
      <c r="DR29" s="246"/>
      <c r="DS29" s="246"/>
      <c r="DT29" s="246"/>
      <c r="DU29" s="246"/>
      <c r="DV29" s="246"/>
      <c r="DW29" s="246"/>
      <c r="DX29" s="246"/>
      <c r="DY29" s="246"/>
      <c r="DZ29" s="246"/>
      <c r="EA29" s="246"/>
      <c r="EB29" s="246"/>
      <c r="EC29" s="246"/>
      <c r="ED29" s="246"/>
      <c r="EE29" s="246"/>
      <c r="EF29" s="246"/>
      <c r="EG29" s="246"/>
      <c r="EH29" s="246"/>
      <c r="EI29" s="246"/>
      <c r="EJ29" s="246"/>
      <c r="EK29" s="246"/>
      <c r="EL29" s="246"/>
      <c r="EM29" s="246"/>
      <c r="EN29" s="246"/>
      <c r="EO29" s="246"/>
      <c r="EP29" s="246"/>
      <c r="EQ29" s="246"/>
      <c r="ER29" s="246"/>
      <c r="ES29" s="246"/>
      <c r="ET29" s="246"/>
      <c r="EU29" s="246"/>
      <c r="EV29" s="246"/>
      <c r="EW29" s="246"/>
      <c r="EX29" s="246"/>
      <c r="EY29" s="246"/>
      <c r="EZ29" s="246"/>
      <c r="FA29" s="246"/>
      <c r="FB29" s="246"/>
      <c r="FC29" s="246"/>
      <c r="FD29" s="246"/>
      <c r="FE29" s="246"/>
      <c r="FF29" s="246"/>
      <c r="FG29" s="246"/>
      <c r="FH29" s="246"/>
      <c r="FI29" s="246"/>
      <c r="FJ29" s="246"/>
      <c r="FK29" s="246"/>
      <c r="FL29" s="246"/>
      <c r="FM29" s="246"/>
      <c r="FN29" s="246"/>
      <c r="FO29" s="246"/>
      <c r="FP29" s="246"/>
      <c r="FQ29" s="246"/>
      <c r="FR29" s="246"/>
      <c r="FS29" s="246"/>
      <c r="FT29" s="246"/>
      <c r="FU29" s="246"/>
      <c r="FV29" s="246"/>
      <c r="FW29" s="246"/>
      <c r="FX29" s="246"/>
      <c r="FY29" s="246"/>
      <c r="FZ29" s="246"/>
      <c r="GA29" s="246"/>
      <c r="GB29" s="246"/>
      <c r="GC29" s="246"/>
      <c r="GD29" s="246"/>
      <c r="GE29" s="246"/>
      <c r="GF29" s="246"/>
      <c r="GG29" s="246"/>
      <c r="GH29" s="246"/>
      <c r="GI29" s="246"/>
      <c r="GJ29" s="246"/>
      <c r="GK29" s="246"/>
      <c r="GL29" s="246"/>
      <c r="GM29" s="246"/>
      <c r="GN29" s="246"/>
      <c r="GO29" s="246"/>
      <c r="GP29" s="246"/>
      <c r="GQ29" s="246"/>
      <c r="GR29" s="246"/>
      <c r="GS29" s="246"/>
      <c r="GT29" s="246"/>
      <c r="GU29" s="246"/>
      <c r="GV29" s="246"/>
      <c r="GW29" s="246"/>
      <c r="GX29" s="246"/>
      <c r="GY29" s="246"/>
      <c r="GZ29" s="246"/>
      <c r="HA29" s="246"/>
      <c r="HB29" s="246"/>
      <c r="HC29" s="246"/>
      <c r="HD29" s="246"/>
      <c r="HE29" s="246"/>
      <c r="HF29" s="246"/>
      <c r="HG29" s="246"/>
      <c r="HH29" s="246"/>
      <c r="HI29" s="246"/>
      <c r="HJ29" s="246"/>
      <c r="HK29" s="246"/>
      <c r="HL29" s="246"/>
      <c r="HM29" s="246"/>
      <c r="HN29" s="246"/>
      <c r="HO29" s="246"/>
      <c r="HP29" s="246"/>
      <c r="HQ29" s="246"/>
      <c r="HR29" s="246"/>
      <c r="HS29" s="246"/>
      <c r="HT29" s="246"/>
      <c r="HU29" s="246"/>
      <c r="HV29" s="246"/>
      <c r="HW29" s="246"/>
      <c r="HX29" s="246"/>
      <c r="HY29" s="246"/>
      <c r="HZ29" s="246"/>
    </row>
    <row r="30" spans="1:234" s="281" customFormat="1" ht="15" customHeight="1">
      <c r="A30" s="173" t="s">
        <v>10</v>
      </c>
      <c r="B30" s="280" t="s">
        <v>234</v>
      </c>
      <c r="C30" s="173" t="s">
        <v>139</v>
      </c>
      <c r="D30" s="159">
        <v>1225.5809729999999</v>
      </c>
      <c r="E30" s="163">
        <v>0</v>
      </c>
      <c r="F30" s="162">
        <v>0</v>
      </c>
      <c r="G30" s="159">
        <v>0</v>
      </c>
      <c r="H30" s="159">
        <v>0</v>
      </c>
      <c r="I30" s="159">
        <v>0</v>
      </c>
      <c r="J30" s="159">
        <v>0</v>
      </c>
      <c r="K30" s="159">
        <v>0</v>
      </c>
      <c r="L30" s="159">
        <v>0</v>
      </c>
      <c r="M30" s="159">
        <v>0</v>
      </c>
      <c r="N30" s="159">
        <v>0</v>
      </c>
      <c r="O30" s="159">
        <v>0</v>
      </c>
      <c r="P30" s="159">
        <v>0</v>
      </c>
      <c r="Q30" s="159">
        <v>0</v>
      </c>
      <c r="R30" s="159">
        <v>0</v>
      </c>
      <c r="S30" s="160">
        <v>0</v>
      </c>
      <c r="T30" s="159">
        <v>0</v>
      </c>
      <c r="U30" s="159">
        <v>0</v>
      </c>
      <c r="V30" s="159">
        <v>0</v>
      </c>
      <c r="W30" s="159">
        <v>0</v>
      </c>
      <c r="X30" s="159">
        <v>0</v>
      </c>
      <c r="Y30" s="159">
        <v>0</v>
      </c>
      <c r="Z30" s="159">
        <v>0</v>
      </c>
      <c r="AA30" s="159">
        <v>0</v>
      </c>
      <c r="AB30" s="162">
        <v>0</v>
      </c>
      <c r="AC30" s="276">
        <v>1225.5809729999999</v>
      </c>
      <c r="AD30" s="159">
        <v>0</v>
      </c>
      <c r="AE30" s="159">
        <v>0</v>
      </c>
      <c r="AF30" s="159">
        <v>0</v>
      </c>
      <c r="AG30" s="159">
        <v>0</v>
      </c>
      <c r="AH30" s="159">
        <v>0</v>
      </c>
      <c r="AI30" s="159">
        <v>0</v>
      </c>
      <c r="AJ30" s="159">
        <v>0</v>
      </c>
      <c r="AK30" s="159">
        <v>0</v>
      </c>
      <c r="AL30" s="159">
        <v>0</v>
      </c>
      <c r="AM30" s="159">
        <v>0</v>
      </c>
      <c r="AN30" s="159">
        <v>0</v>
      </c>
      <c r="AO30" s="159">
        <v>0</v>
      </c>
      <c r="AP30" s="159">
        <v>0</v>
      </c>
      <c r="AQ30" s="159">
        <v>0</v>
      </c>
      <c r="AR30" s="159">
        <v>0</v>
      </c>
      <c r="AS30" s="159">
        <v>0</v>
      </c>
      <c r="AT30" s="159">
        <v>0</v>
      </c>
      <c r="AU30" s="159">
        <v>0</v>
      </c>
      <c r="AV30" s="159">
        <v>0</v>
      </c>
      <c r="AW30" s="159">
        <v>0</v>
      </c>
      <c r="AX30" s="159">
        <v>0</v>
      </c>
      <c r="AY30" s="159">
        <v>0</v>
      </c>
      <c r="AZ30" s="159">
        <v>0</v>
      </c>
      <c r="BA30" s="160">
        <v>0</v>
      </c>
      <c r="BB30" s="159">
        <v>0</v>
      </c>
      <c r="BC30" s="159">
        <v>0</v>
      </c>
      <c r="BD30" s="159">
        <v>0</v>
      </c>
      <c r="BE30" s="161">
        <v>0</v>
      </c>
      <c r="BF30" s="159">
        <v>0</v>
      </c>
      <c r="BG30" s="159">
        <v>863.178916466667</v>
      </c>
      <c r="BH30" s="159">
        <v>2088.759889466667</v>
      </c>
      <c r="BI30" s="178"/>
      <c r="BJ30" s="178"/>
      <c r="BK30" s="178"/>
      <c r="BL30" s="178"/>
      <c r="BM30" s="178"/>
      <c r="BN30" s="178"/>
      <c r="BO30" s="178"/>
      <c r="BP30" s="178"/>
      <c r="BQ30" s="178"/>
      <c r="BR30" s="178"/>
      <c r="BS30" s="178"/>
      <c r="BT30" s="260"/>
      <c r="BU30" s="260"/>
      <c r="BV30" s="260"/>
      <c r="BW30" s="260"/>
      <c r="BX30" s="260"/>
      <c r="BY30" s="260"/>
      <c r="BZ30" s="260"/>
      <c r="CA30" s="260"/>
      <c r="CB30" s="260"/>
      <c r="CC30" s="260"/>
      <c r="CD30" s="260"/>
      <c r="CE30" s="260"/>
      <c r="CF30" s="260"/>
      <c r="CG30" s="260"/>
      <c r="CH30" s="260"/>
      <c r="CI30" s="260"/>
      <c r="CJ30" s="260"/>
      <c r="CK30" s="260"/>
      <c r="CL30" s="260"/>
      <c r="CM30" s="260"/>
      <c r="CN30" s="260"/>
      <c r="CO30" s="260"/>
      <c r="CP30" s="260"/>
      <c r="CQ30" s="260"/>
      <c r="CR30" s="260"/>
      <c r="CS30" s="260"/>
      <c r="CT30" s="260"/>
      <c r="CU30" s="260"/>
      <c r="CV30" s="260"/>
      <c r="CW30" s="260"/>
      <c r="CX30" s="260"/>
      <c r="CY30" s="260"/>
      <c r="CZ30" s="260"/>
      <c r="DA30" s="260"/>
      <c r="DB30" s="260"/>
      <c r="DC30" s="260"/>
      <c r="DD30" s="260"/>
      <c r="DE30" s="260"/>
      <c r="DF30" s="260"/>
      <c r="DG30" s="260"/>
      <c r="DH30" s="260"/>
      <c r="DI30" s="260"/>
      <c r="DJ30" s="260"/>
      <c r="DK30" s="260"/>
      <c r="DL30" s="260"/>
      <c r="DM30" s="260"/>
      <c r="DN30" s="260"/>
      <c r="DO30" s="260"/>
      <c r="DP30" s="260"/>
      <c r="DQ30" s="260"/>
      <c r="DR30" s="260"/>
      <c r="DS30" s="260"/>
      <c r="DT30" s="260"/>
      <c r="DU30" s="260"/>
      <c r="DV30" s="260"/>
      <c r="DW30" s="260"/>
      <c r="DX30" s="260"/>
      <c r="DY30" s="260"/>
      <c r="DZ30" s="260"/>
      <c r="EA30" s="260"/>
      <c r="EB30" s="260"/>
      <c r="EC30" s="260"/>
      <c r="ED30" s="260"/>
      <c r="EE30" s="260"/>
      <c r="EF30" s="260"/>
      <c r="EG30" s="260"/>
      <c r="EH30" s="260"/>
      <c r="EI30" s="260"/>
      <c r="EJ30" s="260"/>
      <c r="EK30" s="260"/>
      <c r="EL30" s="260"/>
      <c r="EM30" s="260"/>
      <c r="EN30" s="260"/>
      <c r="EO30" s="260"/>
      <c r="EP30" s="260"/>
      <c r="EQ30" s="260"/>
      <c r="ER30" s="260"/>
      <c r="ES30" s="260"/>
      <c r="ET30" s="260"/>
      <c r="EU30" s="260"/>
      <c r="EV30" s="260"/>
      <c r="EW30" s="260"/>
      <c r="EX30" s="260"/>
      <c r="EY30" s="260"/>
      <c r="EZ30" s="260"/>
      <c r="FA30" s="260"/>
      <c r="FB30" s="260"/>
      <c r="FC30" s="260"/>
      <c r="FD30" s="260"/>
      <c r="FE30" s="260"/>
      <c r="FF30" s="260"/>
      <c r="FG30" s="260"/>
      <c r="FH30" s="260"/>
      <c r="FI30" s="260"/>
      <c r="FJ30" s="260"/>
      <c r="FK30" s="260"/>
      <c r="FL30" s="260"/>
      <c r="FM30" s="260"/>
      <c r="FN30" s="260"/>
      <c r="FO30" s="260"/>
      <c r="FP30" s="260"/>
      <c r="FQ30" s="260"/>
      <c r="FR30" s="260"/>
      <c r="FS30" s="260"/>
      <c r="FT30" s="260"/>
      <c r="FU30" s="260"/>
      <c r="FV30" s="260"/>
      <c r="FW30" s="260"/>
      <c r="FX30" s="260"/>
      <c r="FY30" s="260"/>
      <c r="FZ30" s="260"/>
      <c r="GA30" s="260"/>
      <c r="GB30" s="260"/>
      <c r="GC30" s="260"/>
      <c r="GD30" s="260"/>
      <c r="GE30" s="260"/>
      <c r="GF30" s="260"/>
      <c r="GG30" s="260"/>
      <c r="GH30" s="260"/>
      <c r="GI30" s="260"/>
      <c r="GJ30" s="260"/>
      <c r="GK30" s="260"/>
      <c r="GL30" s="260"/>
      <c r="GM30" s="260"/>
      <c r="GN30" s="260"/>
      <c r="GO30" s="260"/>
      <c r="GP30" s="260"/>
      <c r="GQ30" s="260"/>
      <c r="GR30" s="260"/>
      <c r="GS30" s="260"/>
      <c r="GT30" s="260"/>
      <c r="GU30" s="260"/>
      <c r="GV30" s="260"/>
      <c r="GW30" s="260"/>
      <c r="GX30" s="260"/>
      <c r="GY30" s="260"/>
      <c r="GZ30" s="260"/>
      <c r="HA30" s="260"/>
      <c r="HB30" s="260"/>
      <c r="HC30" s="260"/>
      <c r="HD30" s="260"/>
      <c r="HE30" s="260"/>
      <c r="HF30" s="260"/>
      <c r="HG30" s="260"/>
      <c r="HH30" s="260"/>
      <c r="HI30" s="260"/>
      <c r="HJ30" s="260"/>
      <c r="HK30" s="260"/>
      <c r="HL30" s="260"/>
      <c r="HM30" s="260"/>
      <c r="HN30" s="260"/>
      <c r="HO30" s="260"/>
      <c r="HP30" s="260"/>
      <c r="HQ30" s="260"/>
      <c r="HR30" s="260"/>
      <c r="HS30" s="260"/>
      <c r="HT30" s="260"/>
      <c r="HU30" s="260"/>
      <c r="HV30" s="260"/>
      <c r="HW30" s="260"/>
      <c r="HX30" s="260"/>
      <c r="HY30" s="260"/>
      <c r="HZ30" s="260"/>
    </row>
    <row r="31" spans="1:234" s="281" customFormat="1" ht="12">
      <c r="A31" s="173" t="s">
        <v>10</v>
      </c>
      <c r="B31" s="280" t="s">
        <v>235</v>
      </c>
      <c r="C31" s="173" t="s">
        <v>140</v>
      </c>
      <c r="D31" s="159">
        <v>5.457322</v>
      </c>
      <c r="E31" s="163">
        <v>0</v>
      </c>
      <c r="F31" s="162">
        <v>0</v>
      </c>
      <c r="G31" s="159">
        <v>0</v>
      </c>
      <c r="H31" s="159">
        <v>0</v>
      </c>
      <c r="I31" s="159">
        <v>0</v>
      </c>
      <c r="J31" s="159">
        <v>0</v>
      </c>
      <c r="K31" s="159">
        <v>0</v>
      </c>
      <c r="L31" s="159">
        <v>0</v>
      </c>
      <c r="M31" s="159">
        <v>0</v>
      </c>
      <c r="N31" s="159">
        <v>0</v>
      </c>
      <c r="O31" s="159">
        <v>0</v>
      </c>
      <c r="P31" s="159">
        <v>0</v>
      </c>
      <c r="Q31" s="159">
        <v>0</v>
      </c>
      <c r="R31" s="159">
        <v>0</v>
      </c>
      <c r="S31" s="160">
        <v>0</v>
      </c>
      <c r="T31" s="159">
        <v>0</v>
      </c>
      <c r="U31" s="159">
        <v>0</v>
      </c>
      <c r="V31" s="159">
        <v>0</v>
      </c>
      <c r="W31" s="159">
        <v>0</v>
      </c>
      <c r="X31" s="159">
        <v>0</v>
      </c>
      <c r="Y31" s="159">
        <v>0</v>
      </c>
      <c r="Z31" s="159">
        <v>0</v>
      </c>
      <c r="AA31" s="159">
        <v>0</v>
      </c>
      <c r="AB31" s="162">
        <v>0</v>
      </c>
      <c r="AC31" s="159">
        <v>0</v>
      </c>
      <c r="AD31" s="276">
        <v>5.457322</v>
      </c>
      <c r="AE31" s="159">
        <v>0</v>
      </c>
      <c r="AF31" s="159">
        <v>0</v>
      </c>
      <c r="AG31" s="159">
        <v>0</v>
      </c>
      <c r="AH31" s="159">
        <v>0</v>
      </c>
      <c r="AI31" s="159">
        <v>0</v>
      </c>
      <c r="AJ31" s="159">
        <v>0</v>
      </c>
      <c r="AK31" s="159">
        <v>0</v>
      </c>
      <c r="AL31" s="159">
        <v>0</v>
      </c>
      <c r="AM31" s="159">
        <v>0</v>
      </c>
      <c r="AN31" s="159">
        <v>0</v>
      </c>
      <c r="AO31" s="159">
        <v>0</v>
      </c>
      <c r="AP31" s="159">
        <v>0</v>
      </c>
      <c r="AQ31" s="159">
        <v>0</v>
      </c>
      <c r="AR31" s="159">
        <v>0</v>
      </c>
      <c r="AS31" s="159">
        <v>0</v>
      </c>
      <c r="AT31" s="159">
        <v>0</v>
      </c>
      <c r="AU31" s="159">
        <v>0</v>
      </c>
      <c r="AV31" s="159">
        <v>0</v>
      </c>
      <c r="AW31" s="159">
        <v>0</v>
      </c>
      <c r="AX31" s="159">
        <v>0</v>
      </c>
      <c r="AY31" s="159">
        <v>0</v>
      </c>
      <c r="AZ31" s="159">
        <v>0</v>
      </c>
      <c r="BA31" s="160">
        <v>0</v>
      </c>
      <c r="BB31" s="159">
        <v>0</v>
      </c>
      <c r="BC31" s="159">
        <v>0</v>
      </c>
      <c r="BD31" s="159">
        <v>0</v>
      </c>
      <c r="BE31" s="161">
        <v>0</v>
      </c>
      <c r="BF31" s="159">
        <v>0</v>
      </c>
      <c r="BG31" s="174">
        <v>175.4</v>
      </c>
      <c r="BH31" s="159">
        <v>180.857322</v>
      </c>
      <c r="BI31" s="178"/>
      <c r="BJ31" s="178"/>
      <c r="BK31" s="178"/>
      <c r="BL31" s="178"/>
      <c r="BM31" s="178"/>
      <c r="BN31" s="178"/>
      <c r="BO31" s="178"/>
      <c r="BP31" s="178"/>
      <c r="BQ31" s="178"/>
      <c r="BR31" s="178"/>
      <c r="BS31" s="178"/>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c r="DV31" s="260"/>
      <c r="DW31" s="260"/>
      <c r="DX31" s="260"/>
      <c r="DY31" s="260"/>
      <c r="DZ31" s="260"/>
      <c r="EA31" s="260"/>
      <c r="EB31" s="260"/>
      <c r="EC31" s="260"/>
      <c r="ED31" s="260"/>
      <c r="EE31" s="260"/>
      <c r="EF31" s="260"/>
      <c r="EG31" s="260"/>
      <c r="EH31" s="260"/>
      <c r="EI31" s="260"/>
      <c r="EJ31" s="260"/>
      <c r="EK31" s="260"/>
      <c r="EL31" s="260"/>
      <c r="EM31" s="260"/>
      <c r="EN31" s="260"/>
      <c r="EO31" s="260"/>
      <c r="EP31" s="260"/>
      <c r="EQ31" s="260"/>
      <c r="ER31" s="260"/>
      <c r="ES31" s="260"/>
      <c r="ET31" s="260"/>
      <c r="EU31" s="260"/>
      <c r="EV31" s="260"/>
      <c r="EW31" s="260"/>
      <c r="EX31" s="260"/>
      <c r="EY31" s="260"/>
      <c r="EZ31" s="260"/>
      <c r="FA31" s="260"/>
      <c r="FB31" s="260"/>
      <c r="FC31" s="260"/>
      <c r="FD31" s="260"/>
      <c r="FE31" s="260"/>
      <c r="FF31" s="260"/>
      <c r="FG31" s="260"/>
      <c r="FH31" s="260"/>
      <c r="FI31" s="260"/>
      <c r="FJ31" s="260"/>
      <c r="FK31" s="260"/>
      <c r="FL31" s="260"/>
      <c r="FM31" s="260"/>
      <c r="FN31" s="260"/>
      <c r="FO31" s="260"/>
      <c r="FP31" s="260"/>
      <c r="FQ31" s="260"/>
      <c r="FR31" s="260"/>
      <c r="FS31" s="260"/>
      <c r="FT31" s="260"/>
      <c r="FU31" s="260"/>
      <c r="FV31" s="260"/>
      <c r="FW31" s="260"/>
      <c r="FX31" s="260"/>
      <c r="FY31" s="260"/>
      <c r="FZ31" s="260"/>
      <c r="GA31" s="260"/>
      <c r="GB31" s="260"/>
      <c r="GC31" s="260"/>
      <c r="GD31" s="260"/>
      <c r="GE31" s="260"/>
      <c r="GF31" s="260"/>
      <c r="GG31" s="260"/>
      <c r="GH31" s="260"/>
      <c r="GI31" s="260"/>
      <c r="GJ31" s="260"/>
      <c r="GK31" s="260"/>
      <c r="GL31" s="260"/>
      <c r="GM31" s="260"/>
      <c r="GN31" s="260"/>
      <c r="GO31" s="260"/>
      <c r="GP31" s="260"/>
      <c r="GQ31" s="260"/>
      <c r="GR31" s="260"/>
      <c r="GS31" s="260"/>
      <c r="GT31" s="260"/>
      <c r="GU31" s="260"/>
      <c r="GV31" s="260"/>
      <c r="GW31" s="260"/>
      <c r="GX31" s="260"/>
      <c r="GY31" s="260"/>
      <c r="GZ31" s="260"/>
      <c r="HA31" s="260"/>
      <c r="HB31" s="260"/>
      <c r="HC31" s="260"/>
      <c r="HD31" s="260"/>
      <c r="HE31" s="260"/>
      <c r="HF31" s="260"/>
      <c r="HG31" s="260"/>
      <c r="HH31" s="260"/>
      <c r="HI31" s="260"/>
      <c r="HJ31" s="260"/>
      <c r="HK31" s="260"/>
      <c r="HL31" s="260"/>
      <c r="HM31" s="260"/>
      <c r="HN31" s="260"/>
      <c r="HO31" s="260"/>
      <c r="HP31" s="260"/>
      <c r="HQ31" s="260"/>
      <c r="HR31" s="260"/>
      <c r="HS31" s="260"/>
      <c r="HT31" s="260"/>
      <c r="HU31" s="260"/>
      <c r="HV31" s="260"/>
      <c r="HW31" s="260"/>
      <c r="HX31" s="260"/>
      <c r="HY31" s="260"/>
      <c r="HZ31" s="260"/>
    </row>
    <row r="32" spans="1:234" s="281" customFormat="1" ht="12">
      <c r="A32" s="173" t="s">
        <v>10</v>
      </c>
      <c r="B32" s="280" t="s">
        <v>270</v>
      </c>
      <c r="C32" s="173" t="s">
        <v>143</v>
      </c>
      <c r="D32" s="159">
        <v>4.15293</v>
      </c>
      <c r="E32" s="163">
        <v>0</v>
      </c>
      <c r="F32" s="162">
        <v>0</v>
      </c>
      <c r="G32" s="159">
        <v>0</v>
      </c>
      <c r="H32" s="159">
        <v>0</v>
      </c>
      <c r="I32" s="159">
        <v>0</v>
      </c>
      <c r="J32" s="159">
        <v>0</v>
      </c>
      <c r="K32" s="159">
        <v>0</v>
      </c>
      <c r="L32" s="159">
        <v>0</v>
      </c>
      <c r="M32" s="159">
        <v>0</v>
      </c>
      <c r="N32" s="159">
        <v>0</v>
      </c>
      <c r="O32" s="159">
        <v>0</v>
      </c>
      <c r="P32" s="159">
        <v>0</v>
      </c>
      <c r="Q32" s="159">
        <v>0</v>
      </c>
      <c r="R32" s="159">
        <v>0</v>
      </c>
      <c r="S32" s="160">
        <v>0.1692</v>
      </c>
      <c r="T32" s="159">
        <v>0</v>
      </c>
      <c r="U32" s="159">
        <v>0</v>
      </c>
      <c r="V32" s="159">
        <v>0</v>
      </c>
      <c r="W32" s="159">
        <v>0</v>
      </c>
      <c r="X32" s="159">
        <v>0</v>
      </c>
      <c r="Y32" s="159">
        <v>0</v>
      </c>
      <c r="Z32" s="159">
        <v>0</v>
      </c>
      <c r="AA32" s="159">
        <v>0</v>
      </c>
      <c r="AB32" s="162">
        <v>0</v>
      </c>
      <c r="AC32" s="159">
        <v>0</v>
      </c>
      <c r="AD32" s="159">
        <v>0</v>
      </c>
      <c r="AE32" s="276">
        <v>3.9837299999999995</v>
      </c>
      <c r="AF32" s="159">
        <v>0</v>
      </c>
      <c r="AG32" s="159">
        <v>0</v>
      </c>
      <c r="AH32" s="159">
        <v>0</v>
      </c>
      <c r="AI32" s="159">
        <v>0</v>
      </c>
      <c r="AJ32" s="159">
        <v>0</v>
      </c>
      <c r="AK32" s="159">
        <v>0</v>
      </c>
      <c r="AL32" s="159">
        <v>0</v>
      </c>
      <c r="AM32" s="159">
        <v>0</v>
      </c>
      <c r="AN32" s="159">
        <v>0</v>
      </c>
      <c r="AO32" s="159">
        <v>0</v>
      </c>
      <c r="AP32" s="159">
        <v>0</v>
      </c>
      <c r="AQ32" s="159">
        <v>0</v>
      </c>
      <c r="AR32" s="159">
        <v>0</v>
      </c>
      <c r="AS32" s="159">
        <v>0</v>
      </c>
      <c r="AT32" s="159">
        <v>0.1692</v>
      </c>
      <c r="AU32" s="159">
        <v>0</v>
      </c>
      <c r="AV32" s="159">
        <v>0</v>
      </c>
      <c r="AW32" s="159">
        <v>0</v>
      </c>
      <c r="AX32" s="159">
        <v>0</v>
      </c>
      <c r="AY32" s="159">
        <v>0</v>
      </c>
      <c r="AZ32" s="159">
        <v>0</v>
      </c>
      <c r="BA32" s="160">
        <v>0</v>
      </c>
      <c r="BB32" s="159">
        <v>0</v>
      </c>
      <c r="BC32" s="159">
        <v>0</v>
      </c>
      <c r="BD32" s="159">
        <v>0</v>
      </c>
      <c r="BE32" s="161">
        <v>0</v>
      </c>
      <c r="BF32" s="159">
        <v>0.1692</v>
      </c>
      <c r="BG32" s="159">
        <v>11.384099999999998</v>
      </c>
      <c r="BH32" s="159">
        <v>15.537029999999998</v>
      </c>
      <c r="BI32" s="178"/>
      <c r="BJ32" s="178"/>
      <c r="BK32" s="178"/>
      <c r="BL32" s="178"/>
      <c r="BM32" s="178"/>
      <c r="BN32" s="178"/>
      <c r="BO32" s="178"/>
      <c r="BP32" s="178"/>
      <c r="BQ32" s="178"/>
      <c r="BR32" s="178"/>
      <c r="BS32" s="178"/>
      <c r="BT32" s="260"/>
      <c r="BU32" s="260"/>
      <c r="BV32" s="260"/>
      <c r="BW32" s="260"/>
      <c r="BX32" s="260"/>
      <c r="BY32" s="260"/>
      <c r="BZ32" s="260"/>
      <c r="CA32" s="260"/>
      <c r="CB32" s="260"/>
      <c r="CC32" s="260"/>
      <c r="CD32" s="260"/>
      <c r="CE32" s="260"/>
      <c r="CF32" s="260"/>
      <c r="CG32" s="260"/>
      <c r="CH32" s="260"/>
      <c r="CI32" s="260"/>
      <c r="CJ32" s="260"/>
      <c r="CK32" s="260"/>
      <c r="CL32" s="260"/>
      <c r="CM32" s="260"/>
      <c r="CN32" s="260"/>
      <c r="CO32" s="260"/>
      <c r="CP32" s="260"/>
      <c r="CQ32" s="260"/>
      <c r="CR32" s="260"/>
      <c r="CS32" s="260"/>
      <c r="CT32" s="260"/>
      <c r="CU32" s="260"/>
      <c r="CV32" s="260"/>
      <c r="CW32" s="260"/>
      <c r="CX32" s="260"/>
      <c r="CY32" s="260"/>
      <c r="CZ32" s="260"/>
      <c r="DA32" s="260"/>
      <c r="DB32" s="260"/>
      <c r="DC32" s="260"/>
      <c r="DD32" s="260"/>
      <c r="DE32" s="260"/>
      <c r="DF32" s="260"/>
      <c r="DG32" s="260"/>
      <c r="DH32" s="260"/>
      <c r="DI32" s="260"/>
      <c r="DJ32" s="260"/>
      <c r="DK32" s="260"/>
      <c r="DL32" s="260"/>
      <c r="DM32" s="260"/>
      <c r="DN32" s="260"/>
      <c r="DO32" s="260"/>
      <c r="DP32" s="260"/>
      <c r="DQ32" s="260"/>
      <c r="DR32" s="260"/>
      <c r="DS32" s="260"/>
      <c r="DT32" s="260"/>
      <c r="DU32" s="260"/>
      <c r="DV32" s="260"/>
      <c r="DW32" s="260"/>
      <c r="DX32" s="260"/>
      <c r="DY32" s="260"/>
      <c r="DZ32" s="260"/>
      <c r="EA32" s="260"/>
      <c r="EB32" s="260"/>
      <c r="EC32" s="260"/>
      <c r="ED32" s="260"/>
      <c r="EE32" s="260"/>
      <c r="EF32" s="260"/>
      <c r="EG32" s="260"/>
      <c r="EH32" s="260"/>
      <c r="EI32" s="260"/>
      <c r="EJ32" s="260"/>
      <c r="EK32" s="260"/>
      <c r="EL32" s="260"/>
      <c r="EM32" s="260"/>
      <c r="EN32" s="260"/>
      <c r="EO32" s="260"/>
      <c r="EP32" s="260"/>
      <c r="EQ32" s="260"/>
      <c r="ER32" s="260"/>
      <c r="ES32" s="260"/>
      <c r="ET32" s="260"/>
      <c r="EU32" s="260"/>
      <c r="EV32" s="260"/>
      <c r="EW32" s="260"/>
      <c r="EX32" s="260"/>
      <c r="EY32" s="260"/>
      <c r="EZ32" s="260"/>
      <c r="FA32" s="260"/>
      <c r="FB32" s="260"/>
      <c r="FC32" s="260"/>
      <c r="FD32" s="260"/>
      <c r="FE32" s="260"/>
      <c r="FF32" s="260"/>
      <c r="FG32" s="260"/>
      <c r="FH32" s="260"/>
      <c r="FI32" s="260"/>
      <c r="FJ32" s="260"/>
      <c r="FK32" s="260"/>
      <c r="FL32" s="260"/>
      <c r="FM32" s="260"/>
      <c r="FN32" s="260"/>
      <c r="FO32" s="260"/>
      <c r="FP32" s="260"/>
      <c r="FQ32" s="260"/>
      <c r="FR32" s="260"/>
      <c r="FS32" s="260"/>
      <c r="FT32" s="260"/>
      <c r="FU32" s="260"/>
      <c r="FV32" s="260"/>
      <c r="FW32" s="260"/>
      <c r="FX32" s="260"/>
      <c r="FY32" s="260"/>
      <c r="FZ32" s="260"/>
      <c r="GA32" s="260"/>
      <c r="GB32" s="260"/>
      <c r="GC32" s="260"/>
      <c r="GD32" s="260"/>
      <c r="GE32" s="260"/>
      <c r="GF32" s="260"/>
      <c r="GG32" s="260"/>
      <c r="GH32" s="260"/>
      <c r="GI32" s="260"/>
      <c r="GJ32" s="260"/>
      <c r="GK32" s="260"/>
      <c r="GL32" s="260"/>
      <c r="GM32" s="260"/>
      <c r="GN32" s="260"/>
      <c r="GO32" s="260"/>
      <c r="GP32" s="260"/>
      <c r="GQ32" s="260"/>
      <c r="GR32" s="260"/>
      <c r="GS32" s="260"/>
      <c r="GT32" s="260"/>
      <c r="GU32" s="260"/>
      <c r="GV32" s="260"/>
      <c r="GW32" s="260"/>
      <c r="GX32" s="260"/>
      <c r="GY32" s="260"/>
      <c r="GZ32" s="260"/>
      <c r="HA32" s="260"/>
      <c r="HB32" s="260"/>
      <c r="HC32" s="260"/>
      <c r="HD32" s="260"/>
      <c r="HE32" s="260"/>
      <c r="HF32" s="260"/>
      <c r="HG32" s="260"/>
      <c r="HH32" s="260"/>
      <c r="HI32" s="260"/>
      <c r="HJ32" s="260"/>
      <c r="HK32" s="260"/>
      <c r="HL32" s="260"/>
      <c r="HM32" s="260"/>
      <c r="HN32" s="260"/>
      <c r="HO32" s="260"/>
      <c r="HP32" s="260"/>
      <c r="HQ32" s="260"/>
      <c r="HR32" s="260"/>
      <c r="HS32" s="260"/>
      <c r="HT32" s="260"/>
      <c r="HU32" s="260"/>
      <c r="HV32" s="260"/>
      <c r="HW32" s="260"/>
      <c r="HX32" s="260"/>
      <c r="HY32" s="260"/>
      <c r="HZ32" s="260"/>
    </row>
    <row r="33" spans="1:234" s="281" customFormat="1" ht="12">
      <c r="A33" s="173" t="s">
        <v>10</v>
      </c>
      <c r="B33" s="280" t="s">
        <v>271</v>
      </c>
      <c r="C33" s="173" t="s">
        <v>144</v>
      </c>
      <c r="D33" s="159">
        <v>4.930486</v>
      </c>
      <c r="E33" s="163">
        <v>0</v>
      </c>
      <c r="F33" s="162">
        <v>0</v>
      </c>
      <c r="G33" s="159">
        <v>0</v>
      </c>
      <c r="H33" s="159">
        <v>0</v>
      </c>
      <c r="I33" s="159">
        <v>0</v>
      </c>
      <c r="J33" s="159">
        <v>0</v>
      </c>
      <c r="K33" s="159">
        <v>0</v>
      </c>
      <c r="L33" s="159">
        <v>0</v>
      </c>
      <c r="M33" s="159">
        <v>0</v>
      </c>
      <c r="N33" s="159">
        <v>0</v>
      </c>
      <c r="O33" s="159">
        <v>0</v>
      </c>
      <c r="P33" s="159">
        <v>0</v>
      </c>
      <c r="Q33" s="159">
        <v>0</v>
      </c>
      <c r="R33" s="159">
        <v>0</v>
      </c>
      <c r="S33" s="160">
        <v>0</v>
      </c>
      <c r="T33" s="159">
        <v>0</v>
      </c>
      <c r="U33" s="159">
        <v>0</v>
      </c>
      <c r="V33" s="159">
        <v>0</v>
      </c>
      <c r="W33" s="159">
        <v>0</v>
      </c>
      <c r="X33" s="159">
        <v>0</v>
      </c>
      <c r="Y33" s="159">
        <v>0</v>
      </c>
      <c r="Z33" s="159">
        <v>0</v>
      </c>
      <c r="AA33" s="159">
        <v>0</v>
      </c>
      <c r="AB33" s="162">
        <v>0</v>
      </c>
      <c r="AC33" s="159">
        <v>0</v>
      </c>
      <c r="AD33" s="159">
        <v>0</v>
      </c>
      <c r="AE33" s="159">
        <v>0</v>
      </c>
      <c r="AF33" s="276">
        <v>4.930486</v>
      </c>
      <c r="AG33" s="159">
        <v>0</v>
      </c>
      <c r="AH33" s="159">
        <v>0</v>
      </c>
      <c r="AI33" s="159">
        <v>0</v>
      </c>
      <c r="AJ33" s="159">
        <v>0</v>
      </c>
      <c r="AK33" s="159">
        <v>0</v>
      </c>
      <c r="AL33" s="159">
        <v>0</v>
      </c>
      <c r="AM33" s="159">
        <v>0</v>
      </c>
      <c r="AN33" s="159">
        <v>0</v>
      </c>
      <c r="AO33" s="159">
        <v>0</v>
      </c>
      <c r="AP33" s="159">
        <v>0</v>
      </c>
      <c r="AQ33" s="159">
        <v>0</v>
      </c>
      <c r="AR33" s="159">
        <v>0</v>
      </c>
      <c r="AS33" s="159">
        <v>0</v>
      </c>
      <c r="AT33" s="159">
        <v>0</v>
      </c>
      <c r="AU33" s="159">
        <v>0</v>
      </c>
      <c r="AV33" s="159">
        <v>0</v>
      </c>
      <c r="AW33" s="159">
        <v>0</v>
      </c>
      <c r="AX33" s="159">
        <v>0</v>
      </c>
      <c r="AY33" s="159">
        <v>0</v>
      </c>
      <c r="AZ33" s="159">
        <v>0</v>
      </c>
      <c r="BA33" s="160">
        <v>0</v>
      </c>
      <c r="BB33" s="159">
        <v>0</v>
      </c>
      <c r="BC33" s="159">
        <v>0</v>
      </c>
      <c r="BD33" s="159">
        <v>0</v>
      </c>
      <c r="BE33" s="161">
        <v>0</v>
      </c>
      <c r="BF33" s="159">
        <v>0</v>
      </c>
      <c r="BG33" s="159">
        <v>3.3642000000000003</v>
      </c>
      <c r="BH33" s="159">
        <v>8.294686</v>
      </c>
      <c r="BI33" s="178"/>
      <c r="BJ33" s="178"/>
      <c r="BK33" s="178"/>
      <c r="BL33" s="178"/>
      <c r="BM33" s="178"/>
      <c r="BN33" s="178"/>
      <c r="BO33" s="178"/>
      <c r="BP33" s="178"/>
      <c r="BQ33" s="178"/>
      <c r="BR33" s="178"/>
      <c r="BS33" s="178"/>
      <c r="BT33" s="260"/>
      <c r="BU33" s="260"/>
      <c r="BV33" s="260"/>
      <c r="BW33" s="260"/>
      <c r="BX33" s="260"/>
      <c r="BY33" s="260"/>
      <c r="BZ33" s="260"/>
      <c r="CA33" s="260"/>
      <c r="CB33" s="260"/>
      <c r="CC33" s="260"/>
      <c r="CD33" s="260"/>
      <c r="CE33" s="260"/>
      <c r="CF33" s="260"/>
      <c r="CG33" s="260"/>
      <c r="CH33" s="260"/>
      <c r="CI33" s="260"/>
      <c r="CJ33" s="260"/>
      <c r="CK33" s="260"/>
      <c r="CL33" s="260"/>
      <c r="CM33" s="260"/>
      <c r="CN33" s="260"/>
      <c r="CO33" s="260"/>
      <c r="CP33" s="260"/>
      <c r="CQ33" s="260"/>
      <c r="CR33" s="260"/>
      <c r="CS33" s="260"/>
      <c r="CT33" s="260"/>
      <c r="CU33" s="260"/>
      <c r="CV33" s="260"/>
      <c r="CW33" s="260"/>
      <c r="CX33" s="260"/>
      <c r="CY33" s="260"/>
      <c r="CZ33" s="260"/>
      <c r="DA33" s="260"/>
      <c r="DB33" s="260"/>
      <c r="DC33" s="260"/>
      <c r="DD33" s="260"/>
      <c r="DE33" s="260"/>
      <c r="DF33" s="260"/>
      <c r="DG33" s="260"/>
      <c r="DH33" s="260"/>
      <c r="DI33" s="260"/>
      <c r="DJ33" s="260"/>
      <c r="DK33" s="260"/>
      <c r="DL33" s="260"/>
      <c r="DM33" s="260"/>
      <c r="DN33" s="260"/>
      <c r="DO33" s="260"/>
      <c r="DP33" s="260"/>
      <c r="DQ33" s="260"/>
      <c r="DR33" s="260"/>
      <c r="DS33" s="260"/>
      <c r="DT33" s="260"/>
      <c r="DU33" s="260"/>
      <c r="DV33" s="260"/>
      <c r="DW33" s="260"/>
      <c r="DX33" s="260"/>
      <c r="DY33" s="260"/>
      <c r="DZ33" s="260"/>
      <c r="EA33" s="260"/>
      <c r="EB33" s="260"/>
      <c r="EC33" s="260"/>
      <c r="ED33" s="260"/>
      <c r="EE33" s="260"/>
      <c r="EF33" s="260"/>
      <c r="EG33" s="260"/>
      <c r="EH33" s="260"/>
      <c r="EI33" s="260"/>
      <c r="EJ33" s="260"/>
      <c r="EK33" s="260"/>
      <c r="EL33" s="260"/>
      <c r="EM33" s="260"/>
      <c r="EN33" s="260"/>
      <c r="EO33" s="260"/>
      <c r="EP33" s="260"/>
      <c r="EQ33" s="260"/>
      <c r="ER33" s="260"/>
      <c r="ES33" s="260"/>
      <c r="ET33" s="260"/>
      <c r="EU33" s="260"/>
      <c r="EV33" s="260"/>
      <c r="EW33" s="260"/>
      <c r="EX33" s="260"/>
      <c r="EY33" s="260"/>
      <c r="EZ33" s="260"/>
      <c r="FA33" s="260"/>
      <c r="FB33" s="260"/>
      <c r="FC33" s="260"/>
      <c r="FD33" s="260"/>
      <c r="FE33" s="260"/>
      <c r="FF33" s="260"/>
      <c r="FG33" s="260"/>
      <c r="FH33" s="260"/>
      <c r="FI33" s="260"/>
      <c r="FJ33" s="260"/>
      <c r="FK33" s="260"/>
      <c r="FL33" s="260"/>
      <c r="FM33" s="260"/>
      <c r="FN33" s="260"/>
      <c r="FO33" s="260"/>
      <c r="FP33" s="260"/>
      <c r="FQ33" s="260"/>
      <c r="FR33" s="260"/>
      <c r="FS33" s="260"/>
      <c r="FT33" s="260"/>
      <c r="FU33" s="260"/>
      <c r="FV33" s="260"/>
      <c r="FW33" s="260"/>
      <c r="FX33" s="260"/>
      <c r="FY33" s="260"/>
      <c r="FZ33" s="260"/>
      <c r="GA33" s="260"/>
      <c r="GB33" s="260"/>
      <c r="GC33" s="260"/>
      <c r="GD33" s="260"/>
      <c r="GE33" s="260"/>
      <c r="GF33" s="260"/>
      <c r="GG33" s="260"/>
      <c r="GH33" s="260"/>
      <c r="GI33" s="260"/>
      <c r="GJ33" s="260"/>
      <c r="GK33" s="260"/>
      <c r="GL33" s="260"/>
      <c r="GM33" s="260"/>
      <c r="GN33" s="260"/>
      <c r="GO33" s="260"/>
      <c r="GP33" s="260"/>
      <c r="GQ33" s="260"/>
      <c r="GR33" s="260"/>
      <c r="GS33" s="260"/>
      <c r="GT33" s="260"/>
      <c r="GU33" s="260"/>
      <c r="GV33" s="260"/>
      <c r="GW33" s="260"/>
      <c r="GX33" s="260"/>
      <c r="GY33" s="260"/>
      <c r="GZ33" s="260"/>
      <c r="HA33" s="260"/>
      <c r="HB33" s="260"/>
      <c r="HC33" s="260"/>
      <c r="HD33" s="260"/>
      <c r="HE33" s="260"/>
      <c r="HF33" s="260"/>
      <c r="HG33" s="260"/>
      <c r="HH33" s="260"/>
      <c r="HI33" s="260"/>
      <c r="HJ33" s="260"/>
      <c r="HK33" s="260"/>
      <c r="HL33" s="260"/>
      <c r="HM33" s="260"/>
      <c r="HN33" s="260"/>
      <c r="HO33" s="260"/>
      <c r="HP33" s="260"/>
      <c r="HQ33" s="260"/>
      <c r="HR33" s="260"/>
      <c r="HS33" s="260"/>
      <c r="HT33" s="260"/>
      <c r="HU33" s="260"/>
      <c r="HV33" s="260"/>
      <c r="HW33" s="260"/>
      <c r="HX33" s="260"/>
      <c r="HY33" s="260"/>
      <c r="HZ33" s="260"/>
    </row>
    <row r="34" spans="1:234" s="281" customFormat="1" ht="12">
      <c r="A34" s="173" t="s">
        <v>10</v>
      </c>
      <c r="B34" s="280" t="s">
        <v>272</v>
      </c>
      <c r="C34" s="173" t="s">
        <v>145</v>
      </c>
      <c r="D34" s="159">
        <v>43.665524</v>
      </c>
      <c r="E34" s="163">
        <v>0</v>
      </c>
      <c r="F34" s="162">
        <v>0</v>
      </c>
      <c r="G34" s="159">
        <v>0</v>
      </c>
      <c r="H34" s="159">
        <v>0</v>
      </c>
      <c r="I34" s="159">
        <v>0</v>
      </c>
      <c r="J34" s="159">
        <v>0</v>
      </c>
      <c r="K34" s="159">
        <v>0</v>
      </c>
      <c r="L34" s="159">
        <v>0</v>
      </c>
      <c r="M34" s="159">
        <v>0</v>
      </c>
      <c r="N34" s="159">
        <v>0</v>
      </c>
      <c r="O34" s="159">
        <v>0</v>
      </c>
      <c r="P34" s="159">
        <v>0</v>
      </c>
      <c r="Q34" s="159">
        <v>0</v>
      </c>
      <c r="R34" s="159">
        <v>0</v>
      </c>
      <c r="S34" s="160">
        <v>1.0036</v>
      </c>
      <c r="T34" s="159">
        <v>0</v>
      </c>
      <c r="U34" s="159">
        <v>0</v>
      </c>
      <c r="V34" s="159">
        <v>0</v>
      </c>
      <c r="W34" s="159">
        <v>0</v>
      </c>
      <c r="X34" s="159">
        <v>0</v>
      </c>
      <c r="Y34" s="159">
        <v>0</v>
      </c>
      <c r="Z34" s="159">
        <v>0</v>
      </c>
      <c r="AA34" s="159">
        <v>0</v>
      </c>
      <c r="AB34" s="162">
        <v>0.403</v>
      </c>
      <c r="AC34" s="159">
        <v>0</v>
      </c>
      <c r="AD34" s="159">
        <v>0</v>
      </c>
      <c r="AE34" s="159">
        <v>0</v>
      </c>
      <c r="AF34" s="159">
        <v>0</v>
      </c>
      <c r="AG34" s="276">
        <v>42.661924</v>
      </c>
      <c r="AH34" s="159">
        <v>0</v>
      </c>
      <c r="AI34" s="159">
        <v>0</v>
      </c>
      <c r="AJ34" s="159">
        <v>0</v>
      </c>
      <c r="AK34" s="159">
        <v>0</v>
      </c>
      <c r="AL34" s="159">
        <v>0</v>
      </c>
      <c r="AM34" s="159">
        <v>0</v>
      </c>
      <c r="AN34" s="159">
        <v>0</v>
      </c>
      <c r="AO34" s="159">
        <v>0</v>
      </c>
      <c r="AP34" s="159">
        <v>0</v>
      </c>
      <c r="AQ34" s="159">
        <v>0</v>
      </c>
      <c r="AR34" s="159">
        <v>0.403</v>
      </c>
      <c r="AS34" s="159">
        <v>0</v>
      </c>
      <c r="AT34" s="159">
        <v>0.3173</v>
      </c>
      <c r="AU34" s="159">
        <v>0</v>
      </c>
      <c r="AV34" s="159">
        <v>0.2833</v>
      </c>
      <c r="AW34" s="159">
        <v>0</v>
      </c>
      <c r="AX34" s="159">
        <v>0</v>
      </c>
      <c r="AY34" s="159">
        <v>0</v>
      </c>
      <c r="AZ34" s="159">
        <v>0</v>
      </c>
      <c r="BA34" s="160">
        <v>0</v>
      </c>
      <c r="BB34" s="159">
        <v>0</v>
      </c>
      <c r="BC34" s="159">
        <v>0</v>
      </c>
      <c r="BD34" s="159">
        <v>0</v>
      </c>
      <c r="BE34" s="161">
        <v>0</v>
      </c>
      <c r="BF34" s="159">
        <v>1.0036</v>
      </c>
      <c r="BG34" s="159">
        <v>11.662699999999997</v>
      </c>
      <c r="BH34" s="159">
        <v>55.32822399999999</v>
      </c>
      <c r="BI34" s="178"/>
      <c r="BJ34" s="178"/>
      <c r="BK34" s="178"/>
      <c r="BL34" s="178"/>
      <c r="BM34" s="178"/>
      <c r="BN34" s="178"/>
      <c r="BO34" s="178"/>
      <c r="BP34" s="178"/>
      <c r="BQ34" s="178"/>
      <c r="BR34" s="178"/>
      <c r="BS34" s="178"/>
      <c r="BT34" s="260"/>
      <c r="BU34" s="260"/>
      <c r="BV34" s="260"/>
      <c r="BW34" s="260"/>
      <c r="BX34" s="260"/>
      <c r="BY34" s="260"/>
      <c r="BZ34" s="260"/>
      <c r="CA34" s="260"/>
      <c r="CB34" s="260"/>
      <c r="CC34" s="260"/>
      <c r="CD34" s="260"/>
      <c r="CE34" s="260"/>
      <c r="CF34" s="260"/>
      <c r="CG34" s="260"/>
      <c r="CH34" s="260"/>
      <c r="CI34" s="260"/>
      <c r="CJ34" s="260"/>
      <c r="CK34" s="260"/>
      <c r="CL34" s="260"/>
      <c r="CM34" s="260"/>
      <c r="CN34" s="260"/>
      <c r="CO34" s="260"/>
      <c r="CP34" s="260"/>
      <c r="CQ34" s="260"/>
      <c r="CR34" s="260"/>
      <c r="CS34" s="260"/>
      <c r="CT34" s="260"/>
      <c r="CU34" s="260"/>
      <c r="CV34" s="260"/>
      <c r="CW34" s="260"/>
      <c r="CX34" s="260"/>
      <c r="CY34" s="260"/>
      <c r="CZ34" s="260"/>
      <c r="DA34" s="260"/>
      <c r="DB34" s="260"/>
      <c r="DC34" s="260"/>
      <c r="DD34" s="260"/>
      <c r="DE34" s="260"/>
      <c r="DF34" s="260"/>
      <c r="DG34" s="260"/>
      <c r="DH34" s="260"/>
      <c r="DI34" s="260"/>
      <c r="DJ34" s="260"/>
      <c r="DK34" s="260"/>
      <c r="DL34" s="260"/>
      <c r="DM34" s="260"/>
      <c r="DN34" s="260"/>
      <c r="DO34" s="260"/>
      <c r="DP34" s="260"/>
      <c r="DQ34" s="260"/>
      <c r="DR34" s="260"/>
      <c r="DS34" s="260"/>
      <c r="DT34" s="260"/>
      <c r="DU34" s="260"/>
      <c r="DV34" s="260"/>
      <c r="DW34" s="260"/>
      <c r="DX34" s="260"/>
      <c r="DY34" s="260"/>
      <c r="DZ34" s="260"/>
      <c r="EA34" s="260"/>
      <c r="EB34" s="260"/>
      <c r="EC34" s="260"/>
      <c r="ED34" s="260"/>
      <c r="EE34" s="260"/>
      <c r="EF34" s="260"/>
      <c r="EG34" s="260"/>
      <c r="EH34" s="260"/>
      <c r="EI34" s="260"/>
      <c r="EJ34" s="260"/>
      <c r="EK34" s="260"/>
      <c r="EL34" s="260"/>
      <c r="EM34" s="260"/>
      <c r="EN34" s="260"/>
      <c r="EO34" s="260"/>
      <c r="EP34" s="260"/>
      <c r="EQ34" s="260"/>
      <c r="ER34" s="260"/>
      <c r="ES34" s="260"/>
      <c r="ET34" s="260"/>
      <c r="EU34" s="260"/>
      <c r="EV34" s="260"/>
      <c r="EW34" s="260"/>
      <c r="EX34" s="260"/>
      <c r="EY34" s="260"/>
      <c r="EZ34" s="260"/>
      <c r="FA34" s="260"/>
      <c r="FB34" s="260"/>
      <c r="FC34" s="260"/>
      <c r="FD34" s="260"/>
      <c r="FE34" s="260"/>
      <c r="FF34" s="260"/>
      <c r="FG34" s="260"/>
      <c r="FH34" s="260"/>
      <c r="FI34" s="260"/>
      <c r="FJ34" s="260"/>
      <c r="FK34" s="260"/>
      <c r="FL34" s="260"/>
      <c r="FM34" s="260"/>
      <c r="FN34" s="260"/>
      <c r="FO34" s="260"/>
      <c r="FP34" s="260"/>
      <c r="FQ34" s="260"/>
      <c r="FR34" s="260"/>
      <c r="FS34" s="260"/>
      <c r="FT34" s="260"/>
      <c r="FU34" s="260"/>
      <c r="FV34" s="260"/>
      <c r="FW34" s="260"/>
      <c r="FX34" s="260"/>
      <c r="FY34" s="260"/>
      <c r="FZ34" s="260"/>
      <c r="GA34" s="260"/>
      <c r="GB34" s="260"/>
      <c r="GC34" s="260"/>
      <c r="GD34" s="260"/>
      <c r="GE34" s="260"/>
      <c r="GF34" s="260"/>
      <c r="GG34" s="260"/>
      <c r="GH34" s="260"/>
      <c r="GI34" s="260"/>
      <c r="GJ34" s="260"/>
      <c r="GK34" s="260"/>
      <c r="GL34" s="260"/>
      <c r="GM34" s="260"/>
      <c r="GN34" s="260"/>
      <c r="GO34" s="260"/>
      <c r="GP34" s="260"/>
      <c r="GQ34" s="260"/>
      <c r="GR34" s="260"/>
      <c r="GS34" s="260"/>
      <c r="GT34" s="260"/>
      <c r="GU34" s="260"/>
      <c r="GV34" s="260"/>
      <c r="GW34" s="260"/>
      <c r="GX34" s="260"/>
      <c r="GY34" s="260"/>
      <c r="GZ34" s="260"/>
      <c r="HA34" s="260"/>
      <c r="HB34" s="260"/>
      <c r="HC34" s="260"/>
      <c r="HD34" s="260"/>
      <c r="HE34" s="260"/>
      <c r="HF34" s="260"/>
      <c r="HG34" s="260"/>
      <c r="HH34" s="260"/>
      <c r="HI34" s="260"/>
      <c r="HJ34" s="260"/>
      <c r="HK34" s="260"/>
      <c r="HL34" s="260"/>
      <c r="HM34" s="260"/>
      <c r="HN34" s="260"/>
      <c r="HO34" s="260"/>
      <c r="HP34" s="260"/>
      <c r="HQ34" s="260"/>
      <c r="HR34" s="260"/>
      <c r="HS34" s="260"/>
      <c r="HT34" s="260"/>
      <c r="HU34" s="260"/>
      <c r="HV34" s="260"/>
      <c r="HW34" s="260"/>
      <c r="HX34" s="260"/>
      <c r="HY34" s="260"/>
      <c r="HZ34" s="260"/>
    </row>
    <row r="35" spans="1:234" s="281" customFormat="1" ht="12">
      <c r="A35" s="173" t="s">
        <v>10</v>
      </c>
      <c r="B35" s="280" t="s">
        <v>273</v>
      </c>
      <c r="C35" s="173" t="s">
        <v>146</v>
      </c>
      <c r="D35" s="159">
        <v>13.799876</v>
      </c>
      <c r="E35" s="163">
        <v>0</v>
      </c>
      <c r="F35" s="162">
        <v>0</v>
      </c>
      <c r="G35" s="159">
        <v>0</v>
      </c>
      <c r="H35" s="159">
        <v>0</v>
      </c>
      <c r="I35" s="159">
        <v>0</v>
      </c>
      <c r="J35" s="159">
        <v>0</v>
      </c>
      <c r="K35" s="159">
        <v>0</v>
      </c>
      <c r="L35" s="159">
        <v>0</v>
      </c>
      <c r="M35" s="159">
        <v>0</v>
      </c>
      <c r="N35" s="159">
        <v>0</v>
      </c>
      <c r="O35" s="159">
        <v>0</v>
      </c>
      <c r="P35" s="159">
        <v>0</v>
      </c>
      <c r="Q35" s="159">
        <v>0</v>
      </c>
      <c r="R35" s="159">
        <v>0</v>
      </c>
      <c r="S35" s="160">
        <v>0</v>
      </c>
      <c r="T35" s="159">
        <v>0</v>
      </c>
      <c r="U35" s="159">
        <v>0</v>
      </c>
      <c r="V35" s="159">
        <v>0</v>
      </c>
      <c r="W35" s="159">
        <v>0</v>
      </c>
      <c r="X35" s="159">
        <v>0</v>
      </c>
      <c r="Y35" s="159">
        <v>0</v>
      </c>
      <c r="Z35" s="159">
        <v>0</v>
      </c>
      <c r="AA35" s="159">
        <v>0</v>
      </c>
      <c r="AB35" s="162">
        <v>0</v>
      </c>
      <c r="AC35" s="159">
        <v>0</v>
      </c>
      <c r="AD35" s="159">
        <v>0</v>
      </c>
      <c r="AE35" s="159">
        <v>0</v>
      </c>
      <c r="AF35" s="159">
        <v>0</v>
      </c>
      <c r="AG35" s="159">
        <v>0</v>
      </c>
      <c r="AH35" s="276">
        <v>13.799876</v>
      </c>
      <c r="AI35" s="159">
        <v>0</v>
      </c>
      <c r="AJ35" s="159">
        <v>0</v>
      </c>
      <c r="AK35" s="159">
        <v>0</v>
      </c>
      <c r="AL35" s="159">
        <v>0</v>
      </c>
      <c r="AM35" s="159">
        <v>0</v>
      </c>
      <c r="AN35" s="159">
        <v>0</v>
      </c>
      <c r="AO35" s="159">
        <v>0</v>
      </c>
      <c r="AP35" s="159">
        <v>0</v>
      </c>
      <c r="AQ35" s="159">
        <v>0</v>
      </c>
      <c r="AR35" s="159">
        <v>0</v>
      </c>
      <c r="AS35" s="159">
        <v>0</v>
      </c>
      <c r="AT35" s="159">
        <v>0</v>
      </c>
      <c r="AU35" s="159">
        <v>0</v>
      </c>
      <c r="AV35" s="159">
        <v>0</v>
      </c>
      <c r="AW35" s="159">
        <v>0</v>
      </c>
      <c r="AX35" s="159">
        <v>0</v>
      </c>
      <c r="AY35" s="159">
        <v>0</v>
      </c>
      <c r="AZ35" s="159">
        <v>0</v>
      </c>
      <c r="BA35" s="160">
        <v>0</v>
      </c>
      <c r="BB35" s="159">
        <v>0</v>
      </c>
      <c r="BC35" s="159">
        <v>0</v>
      </c>
      <c r="BD35" s="159">
        <v>0</v>
      </c>
      <c r="BE35" s="161">
        <v>0</v>
      </c>
      <c r="BF35" s="159">
        <v>0</v>
      </c>
      <c r="BG35" s="174">
        <v>5.7569</v>
      </c>
      <c r="BH35" s="159">
        <v>19.556776</v>
      </c>
      <c r="BI35" s="178"/>
      <c r="BJ35" s="178"/>
      <c r="BK35" s="178"/>
      <c r="BL35" s="178"/>
      <c r="BM35" s="178"/>
      <c r="BN35" s="178"/>
      <c r="BO35" s="178"/>
      <c r="BP35" s="178"/>
      <c r="BQ35" s="178"/>
      <c r="BR35" s="178"/>
      <c r="BS35" s="178"/>
      <c r="BT35" s="260"/>
      <c r="BU35" s="260"/>
      <c r="BV35" s="260"/>
      <c r="BW35" s="260"/>
      <c r="BX35" s="260"/>
      <c r="BY35" s="260"/>
      <c r="BZ35" s="260"/>
      <c r="CA35" s="260"/>
      <c r="CB35" s="260"/>
      <c r="CC35" s="260"/>
      <c r="CD35" s="260"/>
      <c r="CE35" s="260"/>
      <c r="CF35" s="260"/>
      <c r="CG35" s="260"/>
      <c r="CH35" s="260"/>
      <c r="CI35" s="260"/>
      <c r="CJ35" s="260"/>
      <c r="CK35" s="260"/>
      <c r="CL35" s="260"/>
      <c r="CM35" s="260"/>
      <c r="CN35" s="260"/>
      <c r="CO35" s="260"/>
      <c r="CP35" s="260"/>
      <c r="CQ35" s="260"/>
      <c r="CR35" s="260"/>
      <c r="CS35" s="260"/>
      <c r="CT35" s="260"/>
      <c r="CU35" s="260"/>
      <c r="CV35" s="260"/>
      <c r="CW35" s="260"/>
      <c r="CX35" s="260"/>
      <c r="CY35" s="260"/>
      <c r="CZ35" s="260"/>
      <c r="DA35" s="260"/>
      <c r="DB35" s="260"/>
      <c r="DC35" s="260"/>
      <c r="DD35" s="260"/>
      <c r="DE35" s="260"/>
      <c r="DF35" s="260"/>
      <c r="DG35" s="260"/>
      <c r="DH35" s="260"/>
      <c r="DI35" s="260"/>
      <c r="DJ35" s="260"/>
      <c r="DK35" s="260"/>
      <c r="DL35" s="260"/>
      <c r="DM35" s="260"/>
      <c r="DN35" s="260"/>
      <c r="DO35" s="260"/>
      <c r="DP35" s="260"/>
      <c r="DQ35" s="260"/>
      <c r="DR35" s="260"/>
      <c r="DS35" s="260"/>
      <c r="DT35" s="260"/>
      <c r="DU35" s="260"/>
      <c r="DV35" s="260"/>
      <c r="DW35" s="260"/>
      <c r="DX35" s="260"/>
      <c r="DY35" s="260"/>
      <c r="DZ35" s="260"/>
      <c r="EA35" s="260"/>
      <c r="EB35" s="260"/>
      <c r="EC35" s="260"/>
      <c r="ED35" s="260"/>
      <c r="EE35" s="260"/>
      <c r="EF35" s="260"/>
      <c r="EG35" s="260"/>
      <c r="EH35" s="260"/>
      <c r="EI35" s="260"/>
      <c r="EJ35" s="260"/>
      <c r="EK35" s="260"/>
      <c r="EL35" s="260"/>
      <c r="EM35" s="260"/>
      <c r="EN35" s="260"/>
      <c r="EO35" s="260"/>
      <c r="EP35" s="260"/>
      <c r="EQ35" s="260"/>
      <c r="ER35" s="260"/>
      <c r="ES35" s="260"/>
      <c r="ET35" s="260"/>
      <c r="EU35" s="260"/>
      <c r="EV35" s="260"/>
      <c r="EW35" s="260"/>
      <c r="EX35" s="260"/>
      <c r="EY35" s="260"/>
      <c r="EZ35" s="260"/>
      <c r="FA35" s="260"/>
      <c r="FB35" s="260"/>
      <c r="FC35" s="260"/>
      <c r="FD35" s="260"/>
      <c r="FE35" s="260"/>
      <c r="FF35" s="260"/>
      <c r="FG35" s="260"/>
      <c r="FH35" s="260"/>
      <c r="FI35" s="260"/>
      <c r="FJ35" s="260"/>
      <c r="FK35" s="260"/>
      <c r="FL35" s="260"/>
      <c r="FM35" s="260"/>
      <c r="FN35" s="260"/>
      <c r="FO35" s="260"/>
      <c r="FP35" s="260"/>
      <c r="FQ35" s="260"/>
      <c r="FR35" s="260"/>
      <c r="FS35" s="260"/>
      <c r="FT35" s="260"/>
      <c r="FU35" s="260"/>
      <c r="FV35" s="260"/>
      <c r="FW35" s="260"/>
      <c r="FX35" s="260"/>
      <c r="FY35" s="260"/>
      <c r="FZ35" s="260"/>
      <c r="GA35" s="260"/>
      <c r="GB35" s="260"/>
      <c r="GC35" s="260"/>
      <c r="GD35" s="260"/>
      <c r="GE35" s="260"/>
      <c r="GF35" s="260"/>
      <c r="GG35" s="260"/>
      <c r="GH35" s="260"/>
      <c r="GI35" s="260"/>
      <c r="GJ35" s="260"/>
      <c r="GK35" s="260"/>
      <c r="GL35" s="260"/>
      <c r="GM35" s="260"/>
      <c r="GN35" s="260"/>
      <c r="GO35" s="260"/>
      <c r="GP35" s="260"/>
      <c r="GQ35" s="260"/>
      <c r="GR35" s="260"/>
      <c r="GS35" s="260"/>
      <c r="GT35" s="260"/>
      <c r="GU35" s="260"/>
      <c r="GV35" s="260"/>
      <c r="GW35" s="260"/>
      <c r="GX35" s="260"/>
      <c r="GY35" s="260"/>
      <c r="GZ35" s="260"/>
      <c r="HA35" s="260"/>
      <c r="HB35" s="260"/>
      <c r="HC35" s="260"/>
      <c r="HD35" s="260"/>
      <c r="HE35" s="260"/>
      <c r="HF35" s="260"/>
      <c r="HG35" s="260"/>
      <c r="HH35" s="260"/>
      <c r="HI35" s="260"/>
      <c r="HJ35" s="260"/>
      <c r="HK35" s="260"/>
      <c r="HL35" s="260"/>
      <c r="HM35" s="260"/>
      <c r="HN35" s="260"/>
      <c r="HO35" s="260"/>
      <c r="HP35" s="260"/>
      <c r="HQ35" s="260"/>
      <c r="HR35" s="260"/>
      <c r="HS35" s="260"/>
      <c r="HT35" s="260"/>
      <c r="HU35" s="260"/>
      <c r="HV35" s="260"/>
      <c r="HW35" s="260"/>
      <c r="HX35" s="260"/>
      <c r="HY35" s="260"/>
      <c r="HZ35" s="260"/>
    </row>
    <row r="36" spans="1:234" s="281" customFormat="1" ht="12">
      <c r="A36" s="173" t="s">
        <v>10</v>
      </c>
      <c r="B36" s="280" t="s">
        <v>236</v>
      </c>
      <c r="C36" s="173" t="s">
        <v>141</v>
      </c>
      <c r="D36" s="159">
        <v>1578.191386</v>
      </c>
      <c r="E36" s="163">
        <v>0</v>
      </c>
      <c r="F36" s="162">
        <v>0</v>
      </c>
      <c r="G36" s="159">
        <v>0</v>
      </c>
      <c r="H36" s="159">
        <v>0</v>
      </c>
      <c r="I36" s="159">
        <v>0</v>
      </c>
      <c r="J36" s="159">
        <v>0</v>
      </c>
      <c r="K36" s="159">
        <v>0</v>
      </c>
      <c r="L36" s="159">
        <v>0</v>
      </c>
      <c r="M36" s="159">
        <v>0</v>
      </c>
      <c r="N36" s="159">
        <v>0</v>
      </c>
      <c r="O36" s="159">
        <v>0</v>
      </c>
      <c r="P36" s="159">
        <v>0</v>
      </c>
      <c r="Q36" s="159">
        <v>0</v>
      </c>
      <c r="R36" s="159">
        <v>0</v>
      </c>
      <c r="S36" s="160">
        <v>0</v>
      </c>
      <c r="T36" s="159">
        <v>0</v>
      </c>
      <c r="U36" s="159">
        <v>0</v>
      </c>
      <c r="V36" s="159">
        <v>0</v>
      </c>
      <c r="W36" s="159">
        <v>0</v>
      </c>
      <c r="X36" s="159">
        <v>0</v>
      </c>
      <c r="Y36" s="159">
        <v>0</v>
      </c>
      <c r="Z36" s="159">
        <v>0</v>
      </c>
      <c r="AA36" s="159">
        <v>0</v>
      </c>
      <c r="AB36" s="162">
        <v>0</v>
      </c>
      <c r="AC36" s="159">
        <v>0</v>
      </c>
      <c r="AD36" s="159">
        <v>0</v>
      </c>
      <c r="AE36" s="159">
        <v>0</v>
      </c>
      <c r="AF36" s="159">
        <v>0</v>
      </c>
      <c r="AG36" s="159">
        <v>0</v>
      </c>
      <c r="AH36" s="159">
        <v>0</v>
      </c>
      <c r="AI36" s="276">
        <v>1578.191386</v>
      </c>
      <c r="AJ36" s="159">
        <v>0</v>
      </c>
      <c r="AK36" s="159">
        <v>0</v>
      </c>
      <c r="AL36" s="159">
        <v>0</v>
      </c>
      <c r="AM36" s="159">
        <v>0</v>
      </c>
      <c r="AN36" s="159">
        <v>0</v>
      </c>
      <c r="AO36" s="159">
        <v>0</v>
      </c>
      <c r="AP36" s="159">
        <v>0</v>
      </c>
      <c r="AQ36" s="159">
        <v>0</v>
      </c>
      <c r="AR36" s="159">
        <v>0</v>
      </c>
      <c r="AS36" s="159">
        <v>0</v>
      </c>
      <c r="AT36" s="159">
        <v>0</v>
      </c>
      <c r="AU36" s="159">
        <v>0</v>
      </c>
      <c r="AV36" s="159">
        <v>0</v>
      </c>
      <c r="AW36" s="159">
        <v>0</v>
      </c>
      <c r="AX36" s="159">
        <v>0</v>
      </c>
      <c r="AY36" s="159">
        <v>0</v>
      </c>
      <c r="AZ36" s="159">
        <v>0</v>
      </c>
      <c r="BA36" s="160">
        <v>0</v>
      </c>
      <c r="BB36" s="159">
        <v>0</v>
      </c>
      <c r="BC36" s="159">
        <v>0</v>
      </c>
      <c r="BD36" s="159">
        <v>0</v>
      </c>
      <c r="BE36" s="161">
        <v>0</v>
      </c>
      <c r="BF36" s="159">
        <v>0</v>
      </c>
      <c r="BG36" s="174">
        <v>52.2723</v>
      </c>
      <c r="BH36" s="159">
        <v>1630.463686</v>
      </c>
      <c r="BI36" s="178"/>
      <c r="BJ36" s="178"/>
      <c r="BK36" s="178"/>
      <c r="BL36" s="178"/>
      <c r="BM36" s="178"/>
      <c r="BN36" s="178"/>
      <c r="BO36" s="178"/>
      <c r="BP36" s="178"/>
      <c r="BQ36" s="178"/>
      <c r="BR36" s="178"/>
      <c r="BS36" s="178"/>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c r="DM36" s="260"/>
      <c r="DN36" s="260"/>
      <c r="DO36" s="260"/>
      <c r="DP36" s="260"/>
      <c r="DQ36" s="260"/>
      <c r="DR36" s="260"/>
      <c r="DS36" s="260"/>
      <c r="DT36" s="260"/>
      <c r="DU36" s="260"/>
      <c r="DV36" s="260"/>
      <c r="DW36" s="260"/>
      <c r="DX36" s="260"/>
      <c r="DY36" s="260"/>
      <c r="DZ36" s="260"/>
      <c r="EA36" s="260"/>
      <c r="EB36" s="260"/>
      <c r="EC36" s="260"/>
      <c r="ED36" s="260"/>
      <c r="EE36" s="260"/>
      <c r="EF36" s="260"/>
      <c r="EG36" s="260"/>
      <c r="EH36" s="260"/>
      <c r="EI36" s="260"/>
      <c r="EJ36" s="260"/>
      <c r="EK36" s="260"/>
      <c r="EL36" s="260"/>
      <c r="EM36" s="260"/>
      <c r="EN36" s="260"/>
      <c r="EO36" s="260"/>
      <c r="EP36" s="260"/>
      <c r="EQ36" s="260"/>
      <c r="ER36" s="260"/>
      <c r="ES36" s="260"/>
      <c r="ET36" s="260"/>
      <c r="EU36" s="260"/>
      <c r="EV36" s="260"/>
      <c r="EW36" s="260"/>
      <c r="EX36" s="260"/>
      <c r="EY36" s="260"/>
      <c r="EZ36" s="260"/>
      <c r="FA36" s="260"/>
      <c r="FB36" s="260"/>
      <c r="FC36" s="260"/>
      <c r="FD36" s="260"/>
      <c r="FE36" s="260"/>
      <c r="FF36" s="260"/>
      <c r="FG36" s="260"/>
      <c r="FH36" s="260"/>
      <c r="FI36" s="260"/>
      <c r="FJ36" s="260"/>
      <c r="FK36" s="260"/>
      <c r="FL36" s="260"/>
      <c r="FM36" s="260"/>
      <c r="FN36" s="260"/>
      <c r="FO36" s="260"/>
      <c r="FP36" s="260"/>
      <c r="FQ36" s="260"/>
      <c r="FR36" s="260"/>
      <c r="FS36" s="260"/>
      <c r="FT36" s="260"/>
      <c r="FU36" s="260"/>
      <c r="FV36" s="260"/>
      <c r="FW36" s="260"/>
      <c r="FX36" s="260"/>
      <c r="FY36" s="260"/>
      <c r="FZ36" s="260"/>
      <c r="GA36" s="260"/>
      <c r="GB36" s="260"/>
      <c r="GC36" s="260"/>
      <c r="GD36" s="260"/>
      <c r="GE36" s="260"/>
      <c r="GF36" s="260"/>
      <c r="GG36" s="260"/>
      <c r="GH36" s="260"/>
      <c r="GI36" s="260"/>
      <c r="GJ36" s="260"/>
      <c r="GK36" s="260"/>
      <c r="GL36" s="260"/>
      <c r="GM36" s="260"/>
      <c r="GN36" s="260"/>
      <c r="GO36" s="260"/>
      <c r="GP36" s="260"/>
      <c r="GQ36" s="260"/>
      <c r="GR36" s="260"/>
      <c r="GS36" s="260"/>
      <c r="GT36" s="260"/>
      <c r="GU36" s="260"/>
      <c r="GV36" s="260"/>
      <c r="GW36" s="260"/>
      <c r="GX36" s="260"/>
      <c r="GY36" s="260"/>
      <c r="GZ36" s="260"/>
      <c r="HA36" s="260"/>
      <c r="HB36" s="260"/>
      <c r="HC36" s="260"/>
      <c r="HD36" s="260"/>
      <c r="HE36" s="260"/>
      <c r="HF36" s="260"/>
      <c r="HG36" s="260"/>
      <c r="HH36" s="260"/>
      <c r="HI36" s="260"/>
      <c r="HJ36" s="260"/>
      <c r="HK36" s="260"/>
      <c r="HL36" s="260"/>
      <c r="HM36" s="260"/>
      <c r="HN36" s="260"/>
      <c r="HO36" s="260"/>
      <c r="HP36" s="260"/>
      <c r="HQ36" s="260"/>
      <c r="HR36" s="260"/>
      <c r="HS36" s="260"/>
      <c r="HT36" s="260"/>
      <c r="HU36" s="260"/>
      <c r="HV36" s="260"/>
      <c r="HW36" s="260"/>
      <c r="HX36" s="260"/>
      <c r="HY36" s="260"/>
      <c r="HZ36" s="260"/>
    </row>
    <row r="37" spans="1:234" s="281" customFormat="1" ht="12">
      <c r="A37" s="173" t="s">
        <v>10</v>
      </c>
      <c r="B37" s="280" t="s">
        <v>279</v>
      </c>
      <c r="C37" s="173" t="s">
        <v>142</v>
      </c>
      <c r="D37" s="159">
        <v>0.524773</v>
      </c>
      <c r="E37" s="163">
        <v>0</v>
      </c>
      <c r="F37" s="162">
        <v>0</v>
      </c>
      <c r="G37" s="159">
        <v>0</v>
      </c>
      <c r="H37" s="159">
        <v>0</v>
      </c>
      <c r="I37" s="159">
        <v>0</v>
      </c>
      <c r="J37" s="159">
        <v>0</v>
      </c>
      <c r="K37" s="159">
        <v>0</v>
      </c>
      <c r="L37" s="159">
        <v>0</v>
      </c>
      <c r="M37" s="159">
        <v>0</v>
      </c>
      <c r="N37" s="159">
        <v>0</v>
      </c>
      <c r="O37" s="159">
        <v>0</v>
      </c>
      <c r="P37" s="159">
        <v>0</v>
      </c>
      <c r="Q37" s="159">
        <v>0</v>
      </c>
      <c r="R37" s="159">
        <v>0</v>
      </c>
      <c r="S37" s="160">
        <v>0</v>
      </c>
      <c r="T37" s="159">
        <v>0</v>
      </c>
      <c r="U37" s="159">
        <v>0</v>
      </c>
      <c r="V37" s="159">
        <v>0</v>
      </c>
      <c r="W37" s="159">
        <v>0</v>
      </c>
      <c r="X37" s="159">
        <v>0</v>
      </c>
      <c r="Y37" s="159">
        <v>0</v>
      </c>
      <c r="Z37" s="159">
        <v>0</v>
      </c>
      <c r="AA37" s="159">
        <v>0</v>
      </c>
      <c r="AB37" s="162">
        <v>0</v>
      </c>
      <c r="AC37" s="159">
        <v>0</v>
      </c>
      <c r="AD37" s="159">
        <v>0</v>
      </c>
      <c r="AE37" s="159">
        <v>0</v>
      </c>
      <c r="AF37" s="159">
        <v>0</v>
      </c>
      <c r="AG37" s="159">
        <v>0</v>
      </c>
      <c r="AH37" s="159">
        <v>0</v>
      </c>
      <c r="AI37" s="159">
        <v>0</v>
      </c>
      <c r="AJ37" s="276">
        <v>0.524773</v>
      </c>
      <c r="AK37" s="159">
        <v>0</v>
      </c>
      <c r="AL37" s="159">
        <v>0</v>
      </c>
      <c r="AM37" s="159">
        <v>0</v>
      </c>
      <c r="AN37" s="159">
        <v>0</v>
      </c>
      <c r="AO37" s="159">
        <v>0</v>
      </c>
      <c r="AP37" s="159">
        <v>0</v>
      </c>
      <c r="AQ37" s="159">
        <v>0</v>
      </c>
      <c r="AR37" s="159">
        <v>0</v>
      </c>
      <c r="AS37" s="159">
        <v>0</v>
      </c>
      <c r="AT37" s="159">
        <v>0</v>
      </c>
      <c r="AU37" s="159">
        <v>0</v>
      </c>
      <c r="AV37" s="159">
        <v>0</v>
      </c>
      <c r="AW37" s="159">
        <v>0</v>
      </c>
      <c r="AX37" s="159">
        <v>0</v>
      </c>
      <c r="AY37" s="159">
        <v>0</v>
      </c>
      <c r="AZ37" s="159">
        <v>0</v>
      </c>
      <c r="BA37" s="160">
        <v>0</v>
      </c>
      <c r="BB37" s="159">
        <v>0</v>
      </c>
      <c r="BC37" s="159">
        <v>0</v>
      </c>
      <c r="BD37" s="159">
        <v>0</v>
      </c>
      <c r="BE37" s="161">
        <v>0</v>
      </c>
      <c r="BF37" s="159">
        <v>0</v>
      </c>
      <c r="BG37" s="174">
        <v>0.3</v>
      </c>
      <c r="BH37" s="159">
        <v>0.824773</v>
      </c>
      <c r="BI37" s="178"/>
      <c r="BJ37" s="178"/>
      <c r="BK37" s="178"/>
      <c r="BL37" s="178"/>
      <c r="BM37" s="178"/>
      <c r="BN37" s="178"/>
      <c r="BO37" s="178"/>
      <c r="BP37" s="178"/>
      <c r="BQ37" s="178"/>
      <c r="BR37" s="178"/>
      <c r="BS37" s="178"/>
      <c r="BT37" s="260"/>
      <c r="BU37" s="260"/>
      <c r="BV37" s="260"/>
      <c r="BW37" s="260"/>
      <c r="BX37" s="260"/>
      <c r="BY37" s="260"/>
      <c r="BZ37" s="260"/>
      <c r="CA37" s="260"/>
      <c r="CB37" s="260"/>
      <c r="CC37" s="260"/>
      <c r="CD37" s="260"/>
      <c r="CE37" s="260"/>
      <c r="CF37" s="260"/>
      <c r="CG37" s="260"/>
      <c r="CH37" s="260"/>
      <c r="CI37" s="260"/>
      <c r="CJ37" s="260"/>
      <c r="CK37" s="260"/>
      <c r="CL37" s="260"/>
      <c r="CM37" s="260"/>
      <c r="CN37" s="260"/>
      <c r="CO37" s="260"/>
      <c r="CP37" s="260"/>
      <c r="CQ37" s="260"/>
      <c r="CR37" s="260"/>
      <c r="CS37" s="260"/>
      <c r="CT37" s="260"/>
      <c r="CU37" s="260"/>
      <c r="CV37" s="260"/>
      <c r="CW37" s="260"/>
      <c r="CX37" s="260"/>
      <c r="CY37" s="260"/>
      <c r="CZ37" s="260"/>
      <c r="DA37" s="260"/>
      <c r="DB37" s="260"/>
      <c r="DC37" s="260"/>
      <c r="DD37" s="260"/>
      <c r="DE37" s="260"/>
      <c r="DF37" s="260"/>
      <c r="DG37" s="260"/>
      <c r="DH37" s="260"/>
      <c r="DI37" s="260"/>
      <c r="DJ37" s="260"/>
      <c r="DK37" s="260"/>
      <c r="DL37" s="260"/>
      <c r="DM37" s="260"/>
      <c r="DN37" s="260"/>
      <c r="DO37" s="260"/>
      <c r="DP37" s="260"/>
      <c r="DQ37" s="260"/>
      <c r="DR37" s="260"/>
      <c r="DS37" s="260"/>
      <c r="DT37" s="260"/>
      <c r="DU37" s="260"/>
      <c r="DV37" s="260"/>
      <c r="DW37" s="260"/>
      <c r="DX37" s="260"/>
      <c r="DY37" s="260"/>
      <c r="DZ37" s="260"/>
      <c r="EA37" s="260"/>
      <c r="EB37" s="260"/>
      <c r="EC37" s="260"/>
      <c r="ED37" s="260"/>
      <c r="EE37" s="260"/>
      <c r="EF37" s="260"/>
      <c r="EG37" s="260"/>
      <c r="EH37" s="260"/>
      <c r="EI37" s="260"/>
      <c r="EJ37" s="260"/>
      <c r="EK37" s="260"/>
      <c r="EL37" s="260"/>
      <c r="EM37" s="260"/>
      <c r="EN37" s="260"/>
      <c r="EO37" s="260"/>
      <c r="EP37" s="260"/>
      <c r="EQ37" s="260"/>
      <c r="ER37" s="260"/>
      <c r="ES37" s="260"/>
      <c r="ET37" s="260"/>
      <c r="EU37" s="260"/>
      <c r="EV37" s="260"/>
      <c r="EW37" s="260"/>
      <c r="EX37" s="260"/>
      <c r="EY37" s="260"/>
      <c r="EZ37" s="260"/>
      <c r="FA37" s="260"/>
      <c r="FB37" s="260"/>
      <c r="FC37" s="260"/>
      <c r="FD37" s="260"/>
      <c r="FE37" s="260"/>
      <c r="FF37" s="260"/>
      <c r="FG37" s="260"/>
      <c r="FH37" s="260"/>
      <c r="FI37" s="260"/>
      <c r="FJ37" s="260"/>
      <c r="FK37" s="260"/>
      <c r="FL37" s="260"/>
      <c r="FM37" s="260"/>
      <c r="FN37" s="260"/>
      <c r="FO37" s="260"/>
      <c r="FP37" s="260"/>
      <c r="FQ37" s="260"/>
      <c r="FR37" s="260"/>
      <c r="FS37" s="260"/>
      <c r="FT37" s="260"/>
      <c r="FU37" s="260"/>
      <c r="FV37" s="260"/>
      <c r="FW37" s="260"/>
      <c r="FX37" s="260"/>
      <c r="FY37" s="260"/>
      <c r="FZ37" s="260"/>
      <c r="GA37" s="260"/>
      <c r="GB37" s="260"/>
      <c r="GC37" s="260"/>
      <c r="GD37" s="260"/>
      <c r="GE37" s="260"/>
      <c r="GF37" s="260"/>
      <c r="GG37" s="260"/>
      <c r="GH37" s="260"/>
      <c r="GI37" s="260"/>
      <c r="GJ37" s="260"/>
      <c r="GK37" s="260"/>
      <c r="GL37" s="260"/>
      <c r="GM37" s="260"/>
      <c r="GN37" s="260"/>
      <c r="GO37" s="260"/>
      <c r="GP37" s="260"/>
      <c r="GQ37" s="260"/>
      <c r="GR37" s="260"/>
      <c r="GS37" s="260"/>
      <c r="GT37" s="260"/>
      <c r="GU37" s="260"/>
      <c r="GV37" s="260"/>
      <c r="GW37" s="260"/>
      <c r="GX37" s="260"/>
      <c r="GY37" s="260"/>
      <c r="GZ37" s="260"/>
      <c r="HA37" s="260"/>
      <c r="HB37" s="260"/>
      <c r="HC37" s="260"/>
      <c r="HD37" s="260"/>
      <c r="HE37" s="260"/>
      <c r="HF37" s="260"/>
      <c r="HG37" s="260"/>
      <c r="HH37" s="260"/>
      <c r="HI37" s="260"/>
      <c r="HJ37" s="260"/>
      <c r="HK37" s="260"/>
      <c r="HL37" s="260"/>
      <c r="HM37" s="260"/>
      <c r="HN37" s="260"/>
      <c r="HO37" s="260"/>
      <c r="HP37" s="260"/>
      <c r="HQ37" s="260"/>
      <c r="HR37" s="260"/>
      <c r="HS37" s="260"/>
      <c r="HT37" s="260"/>
      <c r="HU37" s="260"/>
      <c r="HV37" s="260"/>
      <c r="HW37" s="260"/>
      <c r="HX37" s="260"/>
      <c r="HY37" s="260"/>
      <c r="HZ37" s="260"/>
    </row>
    <row r="38" spans="1:234" s="281" customFormat="1" ht="12">
      <c r="A38" s="173" t="s">
        <v>10</v>
      </c>
      <c r="B38" s="280" t="s">
        <v>268</v>
      </c>
      <c r="C38" s="173" t="s">
        <v>269</v>
      </c>
      <c r="D38" s="159">
        <v>0</v>
      </c>
      <c r="E38" s="163">
        <v>0</v>
      </c>
      <c r="F38" s="162">
        <v>0</v>
      </c>
      <c r="G38" s="159">
        <v>0</v>
      </c>
      <c r="H38" s="159">
        <v>0</v>
      </c>
      <c r="I38" s="159">
        <v>0</v>
      </c>
      <c r="J38" s="159">
        <v>0</v>
      </c>
      <c r="K38" s="159">
        <v>0</v>
      </c>
      <c r="L38" s="159">
        <v>0</v>
      </c>
      <c r="M38" s="159">
        <v>0</v>
      </c>
      <c r="N38" s="159">
        <v>0</v>
      </c>
      <c r="O38" s="159">
        <v>0</v>
      </c>
      <c r="P38" s="159">
        <v>0</v>
      </c>
      <c r="Q38" s="159">
        <v>0</v>
      </c>
      <c r="R38" s="159">
        <v>0</v>
      </c>
      <c r="S38" s="160">
        <v>0</v>
      </c>
      <c r="T38" s="159">
        <v>0</v>
      </c>
      <c r="U38" s="159">
        <v>0</v>
      </c>
      <c r="V38" s="159">
        <v>0</v>
      </c>
      <c r="W38" s="159">
        <v>0</v>
      </c>
      <c r="X38" s="159">
        <v>0</v>
      </c>
      <c r="Y38" s="159">
        <v>0</v>
      </c>
      <c r="Z38" s="159">
        <v>0</v>
      </c>
      <c r="AA38" s="159">
        <v>0</v>
      </c>
      <c r="AB38" s="162">
        <v>0</v>
      </c>
      <c r="AC38" s="159">
        <v>0</v>
      </c>
      <c r="AD38" s="159">
        <v>0</v>
      </c>
      <c r="AE38" s="159">
        <v>0</v>
      </c>
      <c r="AF38" s="159">
        <v>0</v>
      </c>
      <c r="AG38" s="159">
        <v>0</v>
      </c>
      <c r="AH38" s="159">
        <v>0</v>
      </c>
      <c r="AI38" s="159">
        <v>0</v>
      </c>
      <c r="AJ38" s="159">
        <v>0</v>
      </c>
      <c r="AK38" s="276">
        <v>0</v>
      </c>
      <c r="AL38" s="159">
        <v>0</v>
      </c>
      <c r="AM38" s="159">
        <v>0</v>
      </c>
      <c r="AN38" s="159">
        <v>0</v>
      </c>
      <c r="AO38" s="159">
        <v>0</v>
      </c>
      <c r="AP38" s="159">
        <v>0</v>
      </c>
      <c r="AQ38" s="159">
        <v>0</v>
      </c>
      <c r="AR38" s="159">
        <v>0</v>
      </c>
      <c r="AS38" s="159">
        <v>0</v>
      </c>
      <c r="AT38" s="159">
        <v>0</v>
      </c>
      <c r="AU38" s="159">
        <v>0</v>
      </c>
      <c r="AV38" s="159">
        <v>0</v>
      </c>
      <c r="AW38" s="159">
        <v>0</v>
      </c>
      <c r="AX38" s="159">
        <v>0</v>
      </c>
      <c r="AY38" s="159">
        <v>0</v>
      </c>
      <c r="AZ38" s="159">
        <v>0</v>
      </c>
      <c r="BA38" s="160">
        <v>0</v>
      </c>
      <c r="BB38" s="159">
        <v>0</v>
      </c>
      <c r="BC38" s="159">
        <v>0</v>
      </c>
      <c r="BD38" s="159">
        <v>0</v>
      </c>
      <c r="BE38" s="161">
        <v>0</v>
      </c>
      <c r="BF38" s="159">
        <v>0</v>
      </c>
      <c r="BG38" s="159">
        <v>0</v>
      </c>
      <c r="BH38" s="159">
        <v>0</v>
      </c>
      <c r="BI38" s="178"/>
      <c r="BJ38" s="178"/>
      <c r="BK38" s="178"/>
      <c r="BL38" s="178"/>
      <c r="BM38" s="178"/>
      <c r="BN38" s="178"/>
      <c r="BO38" s="178"/>
      <c r="BP38" s="178"/>
      <c r="BQ38" s="178"/>
      <c r="BR38" s="178"/>
      <c r="BS38" s="178"/>
      <c r="BT38" s="260"/>
      <c r="BU38" s="260"/>
      <c r="BV38" s="260"/>
      <c r="BW38" s="260"/>
      <c r="BX38" s="260"/>
      <c r="BY38" s="260"/>
      <c r="BZ38" s="260"/>
      <c r="CA38" s="260"/>
      <c r="CB38" s="260"/>
      <c r="CC38" s="260"/>
      <c r="CD38" s="260"/>
      <c r="CE38" s="260"/>
      <c r="CF38" s="260"/>
      <c r="CG38" s="260"/>
      <c r="CH38" s="260"/>
      <c r="CI38" s="260"/>
      <c r="CJ38" s="260"/>
      <c r="CK38" s="260"/>
      <c r="CL38" s="260"/>
      <c r="CM38" s="260"/>
      <c r="CN38" s="260"/>
      <c r="CO38" s="260"/>
      <c r="CP38" s="260"/>
      <c r="CQ38" s="260"/>
      <c r="CR38" s="260"/>
      <c r="CS38" s="260"/>
      <c r="CT38" s="260"/>
      <c r="CU38" s="260"/>
      <c r="CV38" s="260"/>
      <c r="CW38" s="260"/>
      <c r="CX38" s="260"/>
      <c r="CY38" s="260"/>
      <c r="CZ38" s="260"/>
      <c r="DA38" s="260"/>
      <c r="DB38" s="260"/>
      <c r="DC38" s="260"/>
      <c r="DD38" s="260"/>
      <c r="DE38" s="260"/>
      <c r="DF38" s="260"/>
      <c r="DG38" s="260"/>
      <c r="DH38" s="260"/>
      <c r="DI38" s="260"/>
      <c r="DJ38" s="260"/>
      <c r="DK38" s="260"/>
      <c r="DL38" s="260"/>
      <c r="DM38" s="260"/>
      <c r="DN38" s="260"/>
      <c r="DO38" s="260"/>
      <c r="DP38" s="260"/>
      <c r="DQ38" s="260"/>
      <c r="DR38" s="260"/>
      <c r="DS38" s="260"/>
      <c r="DT38" s="260"/>
      <c r="DU38" s="260"/>
      <c r="DV38" s="260"/>
      <c r="DW38" s="260"/>
      <c r="DX38" s="260"/>
      <c r="DY38" s="260"/>
      <c r="DZ38" s="260"/>
      <c r="EA38" s="260"/>
      <c r="EB38" s="260"/>
      <c r="EC38" s="260"/>
      <c r="ED38" s="260"/>
      <c r="EE38" s="260"/>
      <c r="EF38" s="260"/>
      <c r="EG38" s="260"/>
      <c r="EH38" s="260"/>
      <c r="EI38" s="260"/>
      <c r="EJ38" s="260"/>
      <c r="EK38" s="260"/>
      <c r="EL38" s="260"/>
      <c r="EM38" s="260"/>
      <c r="EN38" s="260"/>
      <c r="EO38" s="260"/>
      <c r="EP38" s="260"/>
      <c r="EQ38" s="260"/>
      <c r="ER38" s="260"/>
      <c r="ES38" s="260"/>
      <c r="ET38" s="260"/>
      <c r="EU38" s="260"/>
      <c r="EV38" s="260"/>
      <c r="EW38" s="260"/>
      <c r="EX38" s="260"/>
      <c r="EY38" s="260"/>
      <c r="EZ38" s="260"/>
      <c r="FA38" s="260"/>
      <c r="FB38" s="260"/>
      <c r="FC38" s="260"/>
      <c r="FD38" s="260"/>
      <c r="FE38" s="260"/>
      <c r="FF38" s="260"/>
      <c r="FG38" s="260"/>
      <c r="FH38" s="260"/>
      <c r="FI38" s="260"/>
      <c r="FJ38" s="260"/>
      <c r="FK38" s="260"/>
      <c r="FL38" s="260"/>
      <c r="FM38" s="260"/>
      <c r="FN38" s="260"/>
      <c r="FO38" s="260"/>
      <c r="FP38" s="260"/>
      <c r="FQ38" s="260"/>
      <c r="FR38" s="260"/>
      <c r="FS38" s="260"/>
      <c r="FT38" s="260"/>
      <c r="FU38" s="260"/>
      <c r="FV38" s="260"/>
      <c r="FW38" s="260"/>
      <c r="FX38" s="260"/>
      <c r="FY38" s="260"/>
      <c r="FZ38" s="260"/>
      <c r="GA38" s="260"/>
      <c r="GB38" s="260"/>
      <c r="GC38" s="260"/>
      <c r="GD38" s="260"/>
      <c r="GE38" s="260"/>
      <c r="GF38" s="260"/>
      <c r="GG38" s="260"/>
      <c r="GH38" s="260"/>
      <c r="GI38" s="260"/>
      <c r="GJ38" s="260"/>
      <c r="GK38" s="260"/>
      <c r="GL38" s="260"/>
      <c r="GM38" s="260"/>
      <c r="GN38" s="260"/>
      <c r="GO38" s="260"/>
      <c r="GP38" s="260"/>
      <c r="GQ38" s="260"/>
      <c r="GR38" s="260"/>
      <c r="GS38" s="260"/>
      <c r="GT38" s="260"/>
      <c r="GU38" s="260"/>
      <c r="GV38" s="260"/>
      <c r="GW38" s="260"/>
      <c r="GX38" s="260"/>
      <c r="GY38" s="260"/>
      <c r="GZ38" s="260"/>
      <c r="HA38" s="260"/>
      <c r="HB38" s="260"/>
      <c r="HC38" s="260"/>
      <c r="HD38" s="260"/>
      <c r="HE38" s="260"/>
      <c r="HF38" s="260"/>
      <c r="HG38" s="260"/>
      <c r="HH38" s="260"/>
      <c r="HI38" s="260"/>
      <c r="HJ38" s="260"/>
      <c r="HK38" s="260"/>
      <c r="HL38" s="260"/>
      <c r="HM38" s="260"/>
      <c r="HN38" s="260"/>
      <c r="HO38" s="260"/>
      <c r="HP38" s="260"/>
      <c r="HQ38" s="260"/>
      <c r="HR38" s="260"/>
      <c r="HS38" s="260"/>
      <c r="HT38" s="260"/>
      <c r="HU38" s="260"/>
      <c r="HV38" s="260"/>
      <c r="HW38" s="260"/>
      <c r="HX38" s="260"/>
      <c r="HY38" s="260"/>
      <c r="HZ38" s="260"/>
    </row>
    <row r="39" spans="1:234" s="281" customFormat="1" ht="12">
      <c r="A39" s="173" t="s">
        <v>10</v>
      </c>
      <c r="B39" s="280" t="s">
        <v>274</v>
      </c>
      <c r="C39" s="173" t="s">
        <v>117</v>
      </c>
      <c r="D39" s="159">
        <v>0</v>
      </c>
      <c r="E39" s="163">
        <v>0</v>
      </c>
      <c r="F39" s="162">
        <v>0</v>
      </c>
      <c r="G39" s="159">
        <v>0</v>
      </c>
      <c r="H39" s="159">
        <v>0</v>
      </c>
      <c r="I39" s="159">
        <v>0</v>
      </c>
      <c r="J39" s="159">
        <v>0</v>
      </c>
      <c r="K39" s="159">
        <v>0</v>
      </c>
      <c r="L39" s="159">
        <v>0</v>
      </c>
      <c r="M39" s="159">
        <v>0</v>
      </c>
      <c r="N39" s="159">
        <v>0</v>
      </c>
      <c r="O39" s="159">
        <v>0</v>
      </c>
      <c r="P39" s="159">
        <v>0</v>
      </c>
      <c r="Q39" s="159">
        <v>0</v>
      </c>
      <c r="R39" s="159">
        <v>0</v>
      </c>
      <c r="S39" s="160">
        <v>0</v>
      </c>
      <c r="T39" s="159">
        <v>0</v>
      </c>
      <c r="U39" s="159">
        <v>0</v>
      </c>
      <c r="V39" s="159">
        <v>0</v>
      </c>
      <c r="W39" s="159">
        <v>0</v>
      </c>
      <c r="X39" s="159">
        <v>0</v>
      </c>
      <c r="Y39" s="159">
        <v>0</v>
      </c>
      <c r="Z39" s="159">
        <v>0</v>
      </c>
      <c r="AA39" s="159">
        <v>0</v>
      </c>
      <c r="AB39" s="162">
        <v>0</v>
      </c>
      <c r="AC39" s="159">
        <v>0</v>
      </c>
      <c r="AD39" s="159">
        <v>0</v>
      </c>
      <c r="AE39" s="159">
        <v>0</v>
      </c>
      <c r="AF39" s="159">
        <v>0</v>
      </c>
      <c r="AG39" s="159">
        <v>0</v>
      </c>
      <c r="AH39" s="159">
        <v>0</v>
      </c>
      <c r="AI39" s="159">
        <v>0</v>
      </c>
      <c r="AJ39" s="159">
        <v>0</v>
      </c>
      <c r="AK39" s="159">
        <v>0</v>
      </c>
      <c r="AL39" s="276">
        <v>0</v>
      </c>
      <c r="AM39" s="159">
        <v>0</v>
      </c>
      <c r="AN39" s="159">
        <v>0</v>
      </c>
      <c r="AO39" s="159">
        <v>0</v>
      </c>
      <c r="AP39" s="159">
        <v>0</v>
      </c>
      <c r="AQ39" s="159">
        <v>0</v>
      </c>
      <c r="AR39" s="159">
        <v>0</v>
      </c>
      <c r="AS39" s="159">
        <v>0</v>
      </c>
      <c r="AT39" s="159">
        <v>0</v>
      </c>
      <c r="AU39" s="159">
        <v>0</v>
      </c>
      <c r="AV39" s="159">
        <v>0</v>
      </c>
      <c r="AW39" s="159">
        <v>0</v>
      </c>
      <c r="AX39" s="159">
        <v>0</v>
      </c>
      <c r="AY39" s="159">
        <v>0</v>
      </c>
      <c r="AZ39" s="159">
        <v>0</v>
      </c>
      <c r="BA39" s="160">
        <v>0</v>
      </c>
      <c r="BB39" s="159">
        <v>0</v>
      </c>
      <c r="BC39" s="159">
        <v>0</v>
      </c>
      <c r="BD39" s="159">
        <v>0</v>
      </c>
      <c r="BE39" s="161">
        <v>0</v>
      </c>
      <c r="BF39" s="159">
        <v>0</v>
      </c>
      <c r="BG39" s="159">
        <v>0.45000000000000007</v>
      </c>
      <c r="BH39" s="159">
        <v>0.45000000000000007</v>
      </c>
      <c r="BI39" s="178"/>
      <c r="BJ39" s="178"/>
      <c r="BK39" s="178"/>
      <c r="BL39" s="178"/>
      <c r="BM39" s="178"/>
      <c r="BN39" s="178"/>
      <c r="BO39" s="178"/>
      <c r="BP39" s="178"/>
      <c r="BQ39" s="178"/>
      <c r="BR39" s="178"/>
      <c r="BS39" s="178"/>
      <c r="BT39" s="260"/>
      <c r="BU39" s="260"/>
      <c r="BV39" s="260"/>
      <c r="BW39" s="260"/>
      <c r="BX39" s="260"/>
      <c r="BY39" s="260"/>
      <c r="BZ39" s="260"/>
      <c r="CA39" s="260"/>
      <c r="CB39" s="260"/>
      <c r="CC39" s="260"/>
      <c r="CD39" s="260"/>
      <c r="CE39" s="260"/>
      <c r="CF39" s="260"/>
      <c r="CG39" s="260"/>
      <c r="CH39" s="260"/>
      <c r="CI39" s="260"/>
      <c r="CJ39" s="260"/>
      <c r="CK39" s="260"/>
      <c r="CL39" s="260"/>
      <c r="CM39" s="260"/>
      <c r="CN39" s="260"/>
      <c r="CO39" s="260"/>
      <c r="CP39" s="260"/>
      <c r="CQ39" s="260"/>
      <c r="CR39" s="260"/>
      <c r="CS39" s="260"/>
      <c r="CT39" s="260"/>
      <c r="CU39" s="260"/>
      <c r="CV39" s="260"/>
      <c r="CW39" s="260"/>
      <c r="CX39" s="260"/>
      <c r="CY39" s="260"/>
      <c r="CZ39" s="260"/>
      <c r="DA39" s="260"/>
      <c r="DB39" s="260"/>
      <c r="DC39" s="260"/>
      <c r="DD39" s="260"/>
      <c r="DE39" s="260"/>
      <c r="DF39" s="260"/>
      <c r="DG39" s="260"/>
      <c r="DH39" s="260"/>
      <c r="DI39" s="260"/>
      <c r="DJ39" s="260"/>
      <c r="DK39" s="260"/>
      <c r="DL39" s="260"/>
      <c r="DM39" s="260"/>
      <c r="DN39" s="260"/>
      <c r="DO39" s="260"/>
      <c r="DP39" s="260"/>
      <c r="DQ39" s="260"/>
      <c r="DR39" s="260"/>
      <c r="DS39" s="260"/>
      <c r="DT39" s="260"/>
      <c r="DU39" s="260"/>
      <c r="DV39" s="260"/>
      <c r="DW39" s="260"/>
      <c r="DX39" s="260"/>
      <c r="DY39" s="260"/>
      <c r="DZ39" s="260"/>
      <c r="EA39" s="260"/>
      <c r="EB39" s="260"/>
      <c r="EC39" s="260"/>
      <c r="ED39" s="260"/>
      <c r="EE39" s="260"/>
      <c r="EF39" s="260"/>
      <c r="EG39" s="260"/>
      <c r="EH39" s="260"/>
      <c r="EI39" s="260"/>
      <c r="EJ39" s="260"/>
      <c r="EK39" s="260"/>
      <c r="EL39" s="260"/>
      <c r="EM39" s="260"/>
      <c r="EN39" s="260"/>
      <c r="EO39" s="260"/>
      <c r="EP39" s="260"/>
      <c r="EQ39" s="260"/>
      <c r="ER39" s="260"/>
      <c r="ES39" s="260"/>
      <c r="ET39" s="260"/>
      <c r="EU39" s="260"/>
      <c r="EV39" s="260"/>
      <c r="EW39" s="260"/>
      <c r="EX39" s="260"/>
      <c r="EY39" s="260"/>
      <c r="EZ39" s="260"/>
      <c r="FA39" s="260"/>
      <c r="FB39" s="260"/>
      <c r="FC39" s="260"/>
      <c r="FD39" s="260"/>
      <c r="FE39" s="260"/>
      <c r="FF39" s="260"/>
      <c r="FG39" s="260"/>
      <c r="FH39" s="260"/>
      <c r="FI39" s="260"/>
      <c r="FJ39" s="260"/>
      <c r="FK39" s="260"/>
      <c r="FL39" s="260"/>
      <c r="FM39" s="260"/>
      <c r="FN39" s="260"/>
      <c r="FO39" s="260"/>
      <c r="FP39" s="260"/>
      <c r="FQ39" s="260"/>
      <c r="FR39" s="260"/>
      <c r="FS39" s="260"/>
      <c r="FT39" s="260"/>
      <c r="FU39" s="260"/>
      <c r="FV39" s="260"/>
      <c r="FW39" s="260"/>
      <c r="FX39" s="260"/>
      <c r="FY39" s="260"/>
      <c r="FZ39" s="260"/>
      <c r="GA39" s="260"/>
      <c r="GB39" s="260"/>
      <c r="GC39" s="260"/>
      <c r="GD39" s="260"/>
      <c r="GE39" s="260"/>
      <c r="GF39" s="260"/>
      <c r="GG39" s="260"/>
      <c r="GH39" s="260"/>
      <c r="GI39" s="260"/>
      <c r="GJ39" s="260"/>
      <c r="GK39" s="260"/>
      <c r="GL39" s="260"/>
      <c r="GM39" s="260"/>
      <c r="GN39" s="260"/>
      <c r="GO39" s="260"/>
      <c r="GP39" s="260"/>
      <c r="GQ39" s="260"/>
      <c r="GR39" s="260"/>
      <c r="GS39" s="260"/>
      <c r="GT39" s="260"/>
      <c r="GU39" s="260"/>
      <c r="GV39" s="260"/>
      <c r="GW39" s="260"/>
      <c r="GX39" s="260"/>
      <c r="GY39" s="260"/>
      <c r="GZ39" s="260"/>
      <c r="HA39" s="260"/>
      <c r="HB39" s="260"/>
      <c r="HC39" s="260"/>
      <c r="HD39" s="260"/>
      <c r="HE39" s="260"/>
      <c r="HF39" s="260"/>
      <c r="HG39" s="260"/>
      <c r="HH39" s="260"/>
      <c r="HI39" s="260"/>
      <c r="HJ39" s="260"/>
      <c r="HK39" s="260"/>
      <c r="HL39" s="260"/>
      <c r="HM39" s="260"/>
      <c r="HN39" s="260"/>
      <c r="HO39" s="260"/>
      <c r="HP39" s="260"/>
      <c r="HQ39" s="260"/>
      <c r="HR39" s="260"/>
      <c r="HS39" s="260"/>
      <c r="HT39" s="260"/>
      <c r="HU39" s="260"/>
      <c r="HV39" s="260"/>
      <c r="HW39" s="260"/>
      <c r="HX39" s="260"/>
      <c r="HY39" s="260"/>
      <c r="HZ39" s="260"/>
    </row>
    <row r="40" spans="1:234" s="282" customFormat="1" ht="12">
      <c r="A40" s="173" t="s">
        <v>10</v>
      </c>
      <c r="B40" s="280" t="s">
        <v>275</v>
      </c>
      <c r="C40" s="173" t="s">
        <v>123</v>
      </c>
      <c r="D40" s="159">
        <v>2.95443</v>
      </c>
      <c r="E40" s="163">
        <v>0</v>
      </c>
      <c r="F40" s="162">
        <v>0</v>
      </c>
      <c r="G40" s="159">
        <v>0</v>
      </c>
      <c r="H40" s="159">
        <v>0</v>
      </c>
      <c r="I40" s="159">
        <v>0</v>
      </c>
      <c r="J40" s="159">
        <v>0</v>
      </c>
      <c r="K40" s="159">
        <v>0</v>
      </c>
      <c r="L40" s="159">
        <v>0</v>
      </c>
      <c r="M40" s="159">
        <v>0</v>
      </c>
      <c r="N40" s="159">
        <v>0</v>
      </c>
      <c r="O40" s="159">
        <v>0</v>
      </c>
      <c r="P40" s="159">
        <v>0</v>
      </c>
      <c r="Q40" s="159">
        <v>0</v>
      </c>
      <c r="R40" s="159">
        <v>0</v>
      </c>
      <c r="S40" s="160">
        <v>0</v>
      </c>
      <c r="T40" s="159">
        <v>0</v>
      </c>
      <c r="U40" s="159">
        <v>0</v>
      </c>
      <c r="V40" s="159">
        <v>0</v>
      </c>
      <c r="W40" s="159">
        <v>0</v>
      </c>
      <c r="X40" s="159">
        <v>0</v>
      </c>
      <c r="Y40" s="159">
        <v>0</v>
      </c>
      <c r="Z40" s="159">
        <v>0</v>
      </c>
      <c r="AA40" s="159">
        <v>0</v>
      </c>
      <c r="AB40" s="162">
        <v>0</v>
      </c>
      <c r="AC40" s="159">
        <v>0</v>
      </c>
      <c r="AD40" s="159">
        <v>0</v>
      </c>
      <c r="AE40" s="159">
        <v>0</v>
      </c>
      <c r="AF40" s="159">
        <v>0</v>
      </c>
      <c r="AG40" s="159">
        <v>0</v>
      </c>
      <c r="AH40" s="159">
        <v>0</v>
      </c>
      <c r="AI40" s="159">
        <v>0</v>
      </c>
      <c r="AJ40" s="159">
        <v>0</v>
      </c>
      <c r="AK40" s="159">
        <v>0</v>
      </c>
      <c r="AL40" s="159">
        <v>0</v>
      </c>
      <c r="AM40" s="276">
        <v>2.95443</v>
      </c>
      <c r="AN40" s="159">
        <v>0</v>
      </c>
      <c r="AO40" s="159">
        <v>0</v>
      </c>
      <c r="AP40" s="159">
        <v>0</v>
      </c>
      <c r="AQ40" s="159">
        <v>0</v>
      </c>
      <c r="AR40" s="159">
        <v>0</v>
      </c>
      <c r="AS40" s="159">
        <v>0</v>
      </c>
      <c r="AT40" s="159">
        <v>0</v>
      </c>
      <c r="AU40" s="159">
        <v>0</v>
      </c>
      <c r="AV40" s="159">
        <v>0</v>
      </c>
      <c r="AW40" s="159">
        <v>0</v>
      </c>
      <c r="AX40" s="159">
        <v>0</v>
      </c>
      <c r="AY40" s="159">
        <v>0</v>
      </c>
      <c r="AZ40" s="159">
        <v>0</v>
      </c>
      <c r="BA40" s="160">
        <v>0</v>
      </c>
      <c r="BB40" s="159">
        <v>0</v>
      </c>
      <c r="BC40" s="159">
        <v>0</v>
      </c>
      <c r="BD40" s="159">
        <v>0</v>
      </c>
      <c r="BE40" s="161">
        <v>0</v>
      </c>
      <c r="BF40" s="159">
        <v>0</v>
      </c>
      <c r="BG40" s="159">
        <v>38.3645</v>
      </c>
      <c r="BH40" s="159">
        <v>41.31893</v>
      </c>
      <c r="BI40" s="178"/>
      <c r="BJ40" s="178"/>
      <c r="BK40" s="178"/>
      <c r="BL40" s="178"/>
      <c r="BM40" s="178"/>
      <c r="BN40" s="178"/>
      <c r="BO40" s="178"/>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178"/>
      <c r="DP40" s="178"/>
      <c r="DQ40" s="178"/>
      <c r="DR40" s="178"/>
      <c r="DS40" s="178"/>
      <c r="DT40" s="178"/>
      <c r="DU40" s="178"/>
      <c r="DV40" s="178"/>
      <c r="DW40" s="178"/>
      <c r="DX40" s="178"/>
      <c r="DY40" s="178"/>
      <c r="DZ40" s="178"/>
      <c r="EA40" s="178"/>
      <c r="EB40" s="178"/>
      <c r="EC40" s="178"/>
      <c r="ED40" s="178"/>
      <c r="EE40" s="178"/>
      <c r="EF40" s="178"/>
      <c r="EG40" s="178"/>
      <c r="EH40" s="178"/>
      <c r="EI40" s="178"/>
      <c r="EJ40" s="178"/>
      <c r="EK40" s="178"/>
      <c r="EL40" s="178"/>
      <c r="EM40" s="178"/>
      <c r="EN40" s="178"/>
      <c r="EO40" s="178"/>
      <c r="EP40" s="178"/>
      <c r="EQ40" s="178"/>
      <c r="ER40" s="178"/>
      <c r="ES40" s="178"/>
      <c r="ET40" s="178"/>
      <c r="EU40" s="178"/>
      <c r="EV40" s="178"/>
      <c r="EW40" s="178"/>
      <c r="EX40" s="178"/>
      <c r="EY40" s="178"/>
      <c r="EZ40" s="178"/>
      <c r="FA40" s="178"/>
      <c r="FB40" s="178"/>
      <c r="FC40" s="178"/>
      <c r="FD40" s="178"/>
      <c r="FE40" s="178"/>
      <c r="FF40" s="178"/>
      <c r="FG40" s="178"/>
      <c r="FH40" s="178"/>
      <c r="FI40" s="178"/>
      <c r="FJ40" s="178"/>
      <c r="FK40" s="178"/>
      <c r="FL40" s="178"/>
      <c r="FM40" s="178"/>
      <c r="FN40" s="178"/>
      <c r="FO40" s="178"/>
      <c r="FP40" s="178"/>
      <c r="FQ40" s="178"/>
      <c r="FR40" s="178"/>
      <c r="FS40" s="178"/>
      <c r="FT40" s="178"/>
      <c r="FU40" s="178"/>
      <c r="FV40" s="178"/>
      <c r="FW40" s="178"/>
      <c r="FX40" s="178"/>
      <c r="FY40" s="178"/>
      <c r="FZ40" s="178"/>
      <c r="GA40" s="178"/>
      <c r="GB40" s="178"/>
      <c r="GC40" s="178"/>
      <c r="GD40" s="178"/>
      <c r="GE40" s="178"/>
      <c r="GF40" s="178"/>
      <c r="GG40" s="178"/>
      <c r="GH40" s="178"/>
      <c r="GI40" s="178"/>
      <c r="GJ40" s="178"/>
      <c r="GK40" s="178"/>
      <c r="GL40" s="178"/>
      <c r="GM40" s="178"/>
      <c r="GN40" s="178"/>
      <c r="GO40" s="178"/>
      <c r="GP40" s="178"/>
      <c r="GQ40" s="178"/>
      <c r="GR40" s="178"/>
      <c r="GS40" s="178"/>
      <c r="GT40" s="178"/>
      <c r="GU40" s="178"/>
      <c r="GV40" s="178"/>
      <c r="GW40" s="178"/>
      <c r="GX40" s="178"/>
      <c r="GY40" s="178"/>
      <c r="GZ40" s="178"/>
      <c r="HA40" s="178"/>
      <c r="HB40" s="178"/>
      <c r="HC40" s="178"/>
      <c r="HD40" s="178"/>
      <c r="HE40" s="178"/>
      <c r="HF40" s="178"/>
      <c r="HG40" s="178"/>
      <c r="HH40" s="178"/>
      <c r="HI40" s="178"/>
      <c r="HJ40" s="178"/>
      <c r="HK40" s="178"/>
      <c r="HL40" s="178"/>
      <c r="HM40" s="178"/>
      <c r="HN40" s="178"/>
      <c r="HO40" s="178"/>
      <c r="HP40" s="178"/>
      <c r="HQ40" s="178"/>
      <c r="HR40" s="178"/>
      <c r="HS40" s="178"/>
      <c r="HT40" s="178"/>
      <c r="HU40" s="178"/>
      <c r="HV40" s="178"/>
      <c r="HW40" s="178"/>
      <c r="HX40" s="178"/>
      <c r="HY40" s="178"/>
      <c r="HZ40" s="178"/>
    </row>
    <row r="41" spans="1:234" s="282" customFormat="1" ht="12">
      <c r="A41" s="173"/>
      <c r="B41" s="280" t="s">
        <v>276</v>
      </c>
      <c r="C41" s="173" t="s">
        <v>126</v>
      </c>
      <c r="D41" s="159">
        <v>14.440752999999997</v>
      </c>
      <c r="E41" s="163">
        <v>0</v>
      </c>
      <c r="F41" s="162">
        <v>0</v>
      </c>
      <c r="G41" s="159">
        <v>0</v>
      </c>
      <c r="H41" s="159">
        <v>0</v>
      </c>
      <c r="I41" s="159">
        <v>0</v>
      </c>
      <c r="J41" s="159">
        <v>0</v>
      </c>
      <c r="K41" s="159">
        <v>0</v>
      </c>
      <c r="L41" s="159">
        <v>0</v>
      </c>
      <c r="M41" s="159">
        <v>0</v>
      </c>
      <c r="N41" s="159">
        <v>0</v>
      </c>
      <c r="O41" s="159">
        <v>0</v>
      </c>
      <c r="P41" s="159">
        <v>0</v>
      </c>
      <c r="Q41" s="159">
        <v>0</v>
      </c>
      <c r="R41" s="159">
        <v>0</v>
      </c>
      <c r="S41" s="160">
        <v>0</v>
      </c>
      <c r="T41" s="159">
        <v>0</v>
      </c>
      <c r="U41" s="159">
        <v>0</v>
      </c>
      <c r="V41" s="159">
        <v>0</v>
      </c>
      <c r="W41" s="159">
        <v>0</v>
      </c>
      <c r="X41" s="159">
        <v>0</v>
      </c>
      <c r="Y41" s="159">
        <v>0</v>
      </c>
      <c r="Z41" s="159">
        <v>0</v>
      </c>
      <c r="AA41" s="159">
        <v>0</v>
      </c>
      <c r="AB41" s="162">
        <v>0</v>
      </c>
      <c r="AC41" s="159">
        <v>0</v>
      </c>
      <c r="AD41" s="159">
        <v>0</v>
      </c>
      <c r="AE41" s="159">
        <v>0</v>
      </c>
      <c r="AF41" s="159">
        <v>0</v>
      </c>
      <c r="AG41" s="159">
        <v>0</v>
      </c>
      <c r="AH41" s="159">
        <v>0</v>
      </c>
      <c r="AI41" s="159">
        <v>0</v>
      </c>
      <c r="AJ41" s="159">
        <v>0</v>
      </c>
      <c r="AK41" s="159">
        <v>0</v>
      </c>
      <c r="AL41" s="159">
        <v>0</v>
      </c>
      <c r="AM41" s="159">
        <v>0</v>
      </c>
      <c r="AN41" s="276">
        <v>14.440752999999997</v>
      </c>
      <c r="AO41" s="159">
        <v>0</v>
      </c>
      <c r="AP41" s="159">
        <v>0</v>
      </c>
      <c r="AQ41" s="159">
        <v>0</v>
      </c>
      <c r="AR41" s="159">
        <v>0</v>
      </c>
      <c r="AS41" s="159">
        <v>0</v>
      </c>
      <c r="AT41" s="159">
        <v>0</v>
      </c>
      <c r="AU41" s="159">
        <v>0</v>
      </c>
      <c r="AV41" s="159">
        <v>0</v>
      </c>
      <c r="AW41" s="159">
        <v>0</v>
      </c>
      <c r="AX41" s="159">
        <v>0</v>
      </c>
      <c r="AY41" s="159">
        <v>0</v>
      </c>
      <c r="AZ41" s="159">
        <v>0</v>
      </c>
      <c r="BA41" s="160">
        <v>0</v>
      </c>
      <c r="BB41" s="159">
        <v>0</v>
      </c>
      <c r="BC41" s="159">
        <v>0</v>
      </c>
      <c r="BD41" s="159">
        <v>0</v>
      </c>
      <c r="BE41" s="161">
        <v>0</v>
      </c>
      <c r="BF41" s="159">
        <v>0</v>
      </c>
      <c r="BG41" s="159">
        <v>0</v>
      </c>
      <c r="BH41" s="159">
        <v>14.440752999999997</v>
      </c>
      <c r="BI41" s="178"/>
      <c r="BJ41" s="178"/>
      <c r="BK41" s="178"/>
      <c r="BL41" s="178"/>
      <c r="BM41" s="178"/>
      <c r="BN41" s="178"/>
      <c r="BO41" s="178"/>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178"/>
      <c r="DP41" s="178"/>
      <c r="DQ41" s="178"/>
      <c r="DR41" s="178"/>
      <c r="DS41" s="178"/>
      <c r="DT41" s="178"/>
      <c r="DU41" s="178"/>
      <c r="DV41" s="178"/>
      <c r="DW41" s="178"/>
      <c r="DX41" s="178"/>
      <c r="DY41" s="178"/>
      <c r="DZ41" s="178"/>
      <c r="EA41" s="178"/>
      <c r="EB41" s="178"/>
      <c r="EC41" s="178"/>
      <c r="ED41" s="178"/>
      <c r="EE41" s="178"/>
      <c r="EF41" s="178"/>
      <c r="EG41" s="178"/>
      <c r="EH41" s="178"/>
      <c r="EI41" s="178"/>
      <c r="EJ41" s="178"/>
      <c r="EK41" s="178"/>
      <c r="EL41" s="178"/>
      <c r="EM41" s="178"/>
      <c r="EN41" s="178"/>
      <c r="EO41" s="178"/>
      <c r="EP41" s="178"/>
      <c r="EQ41" s="178"/>
      <c r="ER41" s="178"/>
      <c r="ES41" s="178"/>
      <c r="ET41" s="178"/>
      <c r="EU41" s="178"/>
      <c r="EV41" s="178"/>
      <c r="EW41" s="178"/>
      <c r="EX41" s="178"/>
      <c r="EY41" s="178"/>
      <c r="EZ41" s="178"/>
      <c r="FA41" s="178"/>
      <c r="FB41" s="178"/>
      <c r="FC41" s="178"/>
      <c r="FD41" s="178"/>
      <c r="FE41" s="178"/>
      <c r="FF41" s="178"/>
      <c r="FG41" s="178"/>
      <c r="FH41" s="178"/>
      <c r="FI41" s="178"/>
      <c r="FJ41" s="178"/>
      <c r="FK41" s="178"/>
      <c r="FL41" s="178"/>
      <c r="FM41" s="178"/>
      <c r="FN41" s="178"/>
      <c r="FO41" s="178"/>
      <c r="FP41" s="178"/>
      <c r="FQ41" s="178"/>
      <c r="FR41" s="178"/>
      <c r="FS41" s="178"/>
      <c r="FT41" s="178"/>
      <c r="FU41" s="178"/>
      <c r="FV41" s="178"/>
      <c r="FW41" s="178"/>
      <c r="FX41" s="178"/>
      <c r="FY41" s="178"/>
      <c r="FZ41" s="178"/>
      <c r="GA41" s="178"/>
      <c r="GB41" s="178"/>
      <c r="GC41" s="178"/>
      <c r="GD41" s="178"/>
      <c r="GE41" s="178"/>
      <c r="GF41" s="178"/>
      <c r="GG41" s="178"/>
      <c r="GH41" s="178"/>
      <c r="GI41" s="178"/>
      <c r="GJ41" s="178"/>
      <c r="GK41" s="178"/>
      <c r="GL41" s="178"/>
      <c r="GM41" s="178"/>
      <c r="GN41" s="178"/>
      <c r="GO41" s="178"/>
      <c r="GP41" s="178"/>
      <c r="GQ41" s="178"/>
      <c r="GR41" s="178"/>
      <c r="GS41" s="178"/>
      <c r="GT41" s="178"/>
      <c r="GU41" s="178"/>
      <c r="GV41" s="178"/>
      <c r="GW41" s="178"/>
      <c r="GX41" s="178"/>
      <c r="GY41" s="178"/>
      <c r="GZ41" s="178"/>
      <c r="HA41" s="178"/>
      <c r="HB41" s="178"/>
      <c r="HC41" s="178"/>
      <c r="HD41" s="178"/>
      <c r="HE41" s="178"/>
      <c r="HF41" s="178"/>
      <c r="HG41" s="178"/>
      <c r="HH41" s="178"/>
      <c r="HI41" s="178"/>
      <c r="HJ41" s="178"/>
      <c r="HK41" s="178"/>
      <c r="HL41" s="178"/>
      <c r="HM41" s="178"/>
      <c r="HN41" s="178"/>
      <c r="HO41" s="178"/>
      <c r="HP41" s="178"/>
      <c r="HQ41" s="178"/>
      <c r="HR41" s="178"/>
      <c r="HS41" s="178"/>
      <c r="HT41" s="178"/>
      <c r="HU41" s="178"/>
      <c r="HV41" s="178"/>
      <c r="HW41" s="178"/>
      <c r="HX41" s="178"/>
      <c r="HY41" s="178"/>
      <c r="HZ41" s="178"/>
    </row>
    <row r="42" spans="1:234" s="282" customFormat="1" ht="12">
      <c r="A42" s="173"/>
      <c r="B42" s="280" t="s">
        <v>277</v>
      </c>
      <c r="C42" s="173" t="s">
        <v>131</v>
      </c>
      <c r="D42" s="159">
        <v>51.418312</v>
      </c>
      <c r="E42" s="163">
        <v>0</v>
      </c>
      <c r="F42" s="162">
        <v>0</v>
      </c>
      <c r="G42" s="159">
        <v>0</v>
      </c>
      <c r="H42" s="159">
        <v>0</v>
      </c>
      <c r="I42" s="159">
        <v>0</v>
      </c>
      <c r="J42" s="159">
        <v>0</v>
      </c>
      <c r="K42" s="159">
        <v>0</v>
      </c>
      <c r="L42" s="159">
        <v>0</v>
      </c>
      <c r="M42" s="159">
        <v>0</v>
      </c>
      <c r="N42" s="159">
        <v>0</v>
      </c>
      <c r="O42" s="159">
        <v>0</v>
      </c>
      <c r="P42" s="159">
        <v>0</v>
      </c>
      <c r="Q42" s="159">
        <v>0</v>
      </c>
      <c r="R42" s="159">
        <v>0</v>
      </c>
      <c r="S42" s="160">
        <v>0</v>
      </c>
      <c r="T42" s="159">
        <v>0</v>
      </c>
      <c r="U42" s="159">
        <v>0</v>
      </c>
      <c r="V42" s="159">
        <v>0</v>
      </c>
      <c r="W42" s="159">
        <v>0</v>
      </c>
      <c r="X42" s="159">
        <v>0</v>
      </c>
      <c r="Y42" s="159">
        <v>0</v>
      </c>
      <c r="Z42" s="159">
        <v>0</v>
      </c>
      <c r="AA42" s="159">
        <v>0</v>
      </c>
      <c r="AB42" s="162">
        <v>0</v>
      </c>
      <c r="AC42" s="159">
        <v>0</v>
      </c>
      <c r="AD42" s="159">
        <v>0</v>
      </c>
      <c r="AE42" s="159">
        <v>0</v>
      </c>
      <c r="AF42" s="159">
        <v>0</v>
      </c>
      <c r="AG42" s="159">
        <v>0</v>
      </c>
      <c r="AH42" s="159">
        <v>0</v>
      </c>
      <c r="AI42" s="159">
        <v>0</v>
      </c>
      <c r="AJ42" s="159">
        <v>0</v>
      </c>
      <c r="AK42" s="159">
        <v>0</v>
      </c>
      <c r="AL42" s="159">
        <v>0</v>
      </c>
      <c r="AM42" s="159">
        <v>0</v>
      </c>
      <c r="AN42" s="159">
        <v>0</v>
      </c>
      <c r="AO42" s="276">
        <v>51.418312</v>
      </c>
      <c r="AP42" s="159">
        <v>0</v>
      </c>
      <c r="AQ42" s="159">
        <v>0</v>
      </c>
      <c r="AR42" s="159">
        <v>0</v>
      </c>
      <c r="AS42" s="159">
        <v>0</v>
      </c>
      <c r="AT42" s="159">
        <v>0</v>
      </c>
      <c r="AU42" s="159">
        <v>0</v>
      </c>
      <c r="AV42" s="159">
        <v>0</v>
      </c>
      <c r="AW42" s="159">
        <v>0</v>
      </c>
      <c r="AX42" s="159">
        <v>0</v>
      </c>
      <c r="AY42" s="159">
        <v>0</v>
      </c>
      <c r="AZ42" s="159">
        <v>0</v>
      </c>
      <c r="BA42" s="160">
        <v>0</v>
      </c>
      <c r="BB42" s="159">
        <v>0</v>
      </c>
      <c r="BC42" s="159">
        <v>0</v>
      </c>
      <c r="BD42" s="159">
        <v>0</v>
      </c>
      <c r="BE42" s="161">
        <v>0</v>
      </c>
      <c r="BF42" s="159">
        <v>0</v>
      </c>
      <c r="BG42" s="159">
        <v>148.7165</v>
      </c>
      <c r="BH42" s="159">
        <v>200.134812</v>
      </c>
      <c r="BI42" s="178"/>
      <c r="BJ42" s="178"/>
      <c r="BK42" s="178"/>
      <c r="BL42" s="178"/>
      <c r="BM42" s="178"/>
      <c r="BN42" s="178"/>
      <c r="BO42" s="178"/>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178"/>
      <c r="DP42" s="178"/>
      <c r="DQ42" s="178"/>
      <c r="DR42" s="178"/>
      <c r="DS42" s="178"/>
      <c r="DT42" s="178"/>
      <c r="DU42" s="178"/>
      <c r="DV42" s="178"/>
      <c r="DW42" s="178"/>
      <c r="DX42" s="178"/>
      <c r="DY42" s="178"/>
      <c r="DZ42" s="178"/>
      <c r="EA42" s="178"/>
      <c r="EB42" s="178"/>
      <c r="EC42" s="178"/>
      <c r="ED42" s="178"/>
      <c r="EE42" s="178"/>
      <c r="EF42" s="178"/>
      <c r="EG42" s="178"/>
      <c r="EH42" s="178"/>
      <c r="EI42" s="178"/>
      <c r="EJ42" s="178"/>
      <c r="EK42" s="178"/>
      <c r="EL42" s="178"/>
      <c r="EM42" s="178"/>
      <c r="EN42" s="178"/>
      <c r="EO42" s="178"/>
      <c r="EP42" s="178"/>
      <c r="EQ42" s="178"/>
      <c r="ER42" s="178"/>
      <c r="ES42" s="178"/>
      <c r="ET42" s="178"/>
      <c r="EU42" s="178"/>
      <c r="EV42" s="178"/>
      <c r="EW42" s="178"/>
      <c r="EX42" s="178"/>
      <c r="EY42" s="178"/>
      <c r="EZ42" s="178"/>
      <c r="FA42" s="178"/>
      <c r="FB42" s="178"/>
      <c r="FC42" s="178"/>
      <c r="FD42" s="178"/>
      <c r="FE42" s="178"/>
      <c r="FF42" s="178"/>
      <c r="FG42" s="178"/>
      <c r="FH42" s="178"/>
      <c r="FI42" s="178"/>
      <c r="FJ42" s="178"/>
      <c r="FK42" s="178"/>
      <c r="FL42" s="178"/>
      <c r="FM42" s="178"/>
      <c r="FN42" s="178"/>
      <c r="FO42" s="178"/>
      <c r="FP42" s="178"/>
      <c r="FQ42" s="178"/>
      <c r="FR42" s="178"/>
      <c r="FS42" s="178"/>
      <c r="FT42" s="178"/>
      <c r="FU42" s="178"/>
      <c r="FV42" s="178"/>
      <c r="FW42" s="178"/>
      <c r="FX42" s="178"/>
      <c r="FY42" s="178"/>
      <c r="FZ42" s="178"/>
      <c r="GA42" s="178"/>
      <c r="GB42" s="178"/>
      <c r="GC42" s="178"/>
      <c r="GD42" s="178"/>
      <c r="GE42" s="178"/>
      <c r="GF42" s="178"/>
      <c r="GG42" s="178"/>
      <c r="GH42" s="178"/>
      <c r="GI42" s="178"/>
      <c r="GJ42" s="178"/>
      <c r="GK42" s="178"/>
      <c r="GL42" s="178"/>
      <c r="GM42" s="178"/>
      <c r="GN42" s="178"/>
      <c r="GO42" s="178"/>
      <c r="GP42" s="178"/>
      <c r="GQ42" s="178"/>
      <c r="GR42" s="178"/>
      <c r="GS42" s="178"/>
      <c r="GT42" s="178"/>
      <c r="GU42" s="178"/>
      <c r="GV42" s="178"/>
      <c r="GW42" s="178"/>
      <c r="GX42" s="178"/>
      <c r="GY42" s="178"/>
      <c r="GZ42" s="178"/>
      <c r="HA42" s="178"/>
      <c r="HB42" s="178"/>
      <c r="HC42" s="178"/>
      <c r="HD42" s="178"/>
      <c r="HE42" s="178"/>
      <c r="HF42" s="178"/>
      <c r="HG42" s="178"/>
      <c r="HH42" s="178"/>
      <c r="HI42" s="178"/>
      <c r="HJ42" s="178"/>
      <c r="HK42" s="178"/>
      <c r="HL42" s="178"/>
      <c r="HM42" s="178"/>
      <c r="HN42" s="178"/>
      <c r="HO42" s="178"/>
      <c r="HP42" s="178"/>
      <c r="HQ42" s="178"/>
      <c r="HR42" s="178"/>
      <c r="HS42" s="178"/>
      <c r="HT42" s="178"/>
      <c r="HU42" s="178"/>
      <c r="HV42" s="178"/>
      <c r="HW42" s="178"/>
      <c r="HX42" s="178"/>
      <c r="HY42" s="178"/>
      <c r="HZ42" s="178"/>
    </row>
    <row r="43" spans="1:234" s="282" customFormat="1" ht="12">
      <c r="A43" s="173"/>
      <c r="B43" s="280" t="s">
        <v>280</v>
      </c>
      <c r="C43" s="173" t="s">
        <v>11</v>
      </c>
      <c r="D43" s="159">
        <v>0</v>
      </c>
      <c r="E43" s="163">
        <v>0</v>
      </c>
      <c r="F43" s="162">
        <v>0</v>
      </c>
      <c r="G43" s="159">
        <v>0</v>
      </c>
      <c r="H43" s="159">
        <v>0</v>
      </c>
      <c r="I43" s="159">
        <v>0</v>
      </c>
      <c r="J43" s="159">
        <v>0</v>
      </c>
      <c r="K43" s="159">
        <v>0</v>
      </c>
      <c r="L43" s="159">
        <v>0</v>
      </c>
      <c r="M43" s="159">
        <v>0</v>
      </c>
      <c r="N43" s="159">
        <v>0</v>
      </c>
      <c r="O43" s="159">
        <v>0</v>
      </c>
      <c r="P43" s="159">
        <v>0</v>
      </c>
      <c r="Q43" s="159">
        <v>0</v>
      </c>
      <c r="R43" s="159">
        <v>0</v>
      </c>
      <c r="S43" s="160">
        <v>0</v>
      </c>
      <c r="T43" s="159">
        <v>0</v>
      </c>
      <c r="U43" s="159">
        <v>0</v>
      </c>
      <c r="V43" s="159">
        <v>0</v>
      </c>
      <c r="W43" s="159">
        <v>0</v>
      </c>
      <c r="X43" s="159">
        <v>0</v>
      </c>
      <c r="Y43" s="159">
        <v>0</v>
      </c>
      <c r="Z43" s="159">
        <v>0</v>
      </c>
      <c r="AA43" s="159">
        <v>0</v>
      </c>
      <c r="AB43" s="162">
        <v>0</v>
      </c>
      <c r="AC43" s="159">
        <v>0</v>
      </c>
      <c r="AD43" s="159">
        <v>0</v>
      </c>
      <c r="AE43" s="159">
        <v>0</v>
      </c>
      <c r="AF43" s="159">
        <v>0</v>
      </c>
      <c r="AG43" s="159">
        <v>0</v>
      </c>
      <c r="AH43" s="159">
        <v>0</v>
      </c>
      <c r="AI43" s="159">
        <v>0</v>
      </c>
      <c r="AJ43" s="159">
        <v>0</v>
      </c>
      <c r="AK43" s="159">
        <v>0</v>
      </c>
      <c r="AL43" s="159">
        <v>0</v>
      </c>
      <c r="AM43" s="159">
        <v>0</v>
      </c>
      <c r="AN43" s="159">
        <v>0</v>
      </c>
      <c r="AO43" s="159">
        <v>0</v>
      </c>
      <c r="AP43" s="276">
        <v>0</v>
      </c>
      <c r="AQ43" s="159">
        <v>0</v>
      </c>
      <c r="AR43" s="159">
        <v>0</v>
      </c>
      <c r="AS43" s="159">
        <v>0</v>
      </c>
      <c r="AT43" s="159">
        <v>0</v>
      </c>
      <c r="AU43" s="159">
        <v>0</v>
      </c>
      <c r="AV43" s="159">
        <v>0</v>
      </c>
      <c r="AW43" s="159">
        <v>0</v>
      </c>
      <c r="AX43" s="159">
        <v>0</v>
      </c>
      <c r="AY43" s="159">
        <v>0</v>
      </c>
      <c r="AZ43" s="159">
        <v>0</v>
      </c>
      <c r="BA43" s="160">
        <v>0</v>
      </c>
      <c r="BB43" s="159">
        <v>0</v>
      </c>
      <c r="BC43" s="159">
        <v>0</v>
      </c>
      <c r="BD43" s="159">
        <v>0</v>
      </c>
      <c r="BE43" s="161">
        <v>0</v>
      </c>
      <c r="BF43" s="159">
        <v>0</v>
      </c>
      <c r="BG43" s="159">
        <v>0</v>
      </c>
      <c r="BH43" s="159">
        <v>0</v>
      </c>
      <c r="BI43" s="178"/>
      <c r="BJ43" s="178"/>
      <c r="BK43" s="178"/>
      <c r="BL43" s="178"/>
      <c r="BM43" s="178"/>
      <c r="BN43" s="178"/>
      <c r="BO43" s="178"/>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178"/>
      <c r="DP43" s="178"/>
      <c r="DQ43" s="178"/>
      <c r="DR43" s="178"/>
      <c r="DS43" s="178"/>
      <c r="DT43" s="178"/>
      <c r="DU43" s="178"/>
      <c r="DV43" s="178"/>
      <c r="DW43" s="178"/>
      <c r="DX43" s="178"/>
      <c r="DY43" s="178"/>
      <c r="DZ43" s="178"/>
      <c r="EA43" s="178"/>
      <c r="EB43" s="178"/>
      <c r="EC43" s="178"/>
      <c r="ED43" s="178"/>
      <c r="EE43" s="178"/>
      <c r="EF43" s="178"/>
      <c r="EG43" s="178"/>
      <c r="EH43" s="178"/>
      <c r="EI43" s="178"/>
      <c r="EJ43" s="178"/>
      <c r="EK43" s="178"/>
      <c r="EL43" s="178"/>
      <c r="EM43" s="178"/>
      <c r="EN43" s="178"/>
      <c r="EO43" s="178"/>
      <c r="EP43" s="178"/>
      <c r="EQ43" s="178"/>
      <c r="ER43" s="178"/>
      <c r="ES43" s="178"/>
      <c r="ET43" s="178"/>
      <c r="EU43" s="178"/>
      <c r="EV43" s="178"/>
      <c r="EW43" s="178"/>
      <c r="EX43" s="178"/>
      <c r="EY43" s="178"/>
      <c r="EZ43" s="178"/>
      <c r="FA43" s="178"/>
      <c r="FB43" s="178"/>
      <c r="FC43" s="178"/>
      <c r="FD43" s="178"/>
      <c r="FE43" s="178"/>
      <c r="FF43" s="178"/>
      <c r="FG43" s="178"/>
      <c r="FH43" s="178"/>
      <c r="FI43" s="178"/>
      <c r="FJ43" s="178"/>
      <c r="FK43" s="178"/>
      <c r="FL43" s="178"/>
      <c r="FM43" s="178"/>
      <c r="FN43" s="178"/>
      <c r="FO43" s="178"/>
      <c r="FP43" s="178"/>
      <c r="FQ43" s="178"/>
      <c r="FR43" s="178"/>
      <c r="FS43" s="178"/>
      <c r="FT43" s="178"/>
      <c r="FU43" s="178"/>
      <c r="FV43" s="178"/>
      <c r="FW43" s="178"/>
      <c r="FX43" s="178"/>
      <c r="FY43" s="178"/>
      <c r="FZ43" s="178"/>
      <c r="GA43" s="178"/>
      <c r="GB43" s="178"/>
      <c r="GC43" s="178"/>
      <c r="GD43" s="178"/>
      <c r="GE43" s="178"/>
      <c r="GF43" s="178"/>
      <c r="GG43" s="178"/>
      <c r="GH43" s="178"/>
      <c r="GI43" s="178"/>
      <c r="GJ43" s="178"/>
      <c r="GK43" s="178"/>
      <c r="GL43" s="178"/>
      <c r="GM43" s="178"/>
      <c r="GN43" s="178"/>
      <c r="GO43" s="178"/>
      <c r="GP43" s="178"/>
      <c r="GQ43" s="178"/>
      <c r="GR43" s="178"/>
      <c r="GS43" s="178"/>
      <c r="GT43" s="178"/>
      <c r="GU43" s="178"/>
      <c r="GV43" s="178"/>
      <c r="GW43" s="178"/>
      <c r="GX43" s="178"/>
      <c r="GY43" s="178"/>
      <c r="GZ43" s="178"/>
      <c r="HA43" s="178"/>
      <c r="HB43" s="178"/>
      <c r="HC43" s="178"/>
      <c r="HD43" s="178"/>
      <c r="HE43" s="178"/>
      <c r="HF43" s="178"/>
      <c r="HG43" s="178"/>
      <c r="HH43" s="178"/>
      <c r="HI43" s="178"/>
      <c r="HJ43" s="178"/>
      <c r="HK43" s="178"/>
      <c r="HL43" s="178"/>
      <c r="HM43" s="178"/>
      <c r="HN43" s="178"/>
      <c r="HO43" s="178"/>
      <c r="HP43" s="178"/>
      <c r="HQ43" s="178"/>
      <c r="HR43" s="178"/>
      <c r="HS43" s="178"/>
      <c r="HT43" s="178"/>
      <c r="HU43" s="178"/>
      <c r="HV43" s="178"/>
      <c r="HW43" s="178"/>
      <c r="HX43" s="178"/>
      <c r="HY43" s="178"/>
      <c r="HZ43" s="178"/>
    </row>
    <row r="44" spans="1:234" s="282" customFormat="1" ht="12">
      <c r="A44" s="173"/>
      <c r="B44" s="280" t="s">
        <v>278</v>
      </c>
      <c r="C44" s="173" t="s">
        <v>147</v>
      </c>
      <c r="D44" s="159">
        <v>0</v>
      </c>
      <c r="E44" s="163">
        <v>0</v>
      </c>
      <c r="F44" s="162">
        <v>0</v>
      </c>
      <c r="G44" s="159">
        <v>0</v>
      </c>
      <c r="H44" s="159">
        <v>0</v>
      </c>
      <c r="I44" s="159">
        <v>0</v>
      </c>
      <c r="J44" s="159">
        <v>0</v>
      </c>
      <c r="K44" s="159">
        <v>0</v>
      </c>
      <c r="L44" s="159">
        <v>0</v>
      </c>
      <c r="M44" s="159">
        <v>0</v>
      </c>
      <c r="N44" s="159">
        <v>0</v>
      </c>
      <c r="O44" s="159">
        <v>0</v>
      </c>
      <c r="P44" s="159">
        <v>0</v>
      </c>
      <c r="Q44" s="159">
        <v>0</v>
      </c>
      <c r="R44" s="159">
        <v>0</v>
      </c>
      <c r="S44" s="160">
        <v>0</v>
      </c>
      <c r="T44" s="159">
        <v>0</v>
      </c>
      <c r="U44" s="159">
        <v>0</v>
      </c>
      <c r="V44" s="159">
        <v>0</v>
      </c>
      <c r="W44" s="159">
        <v>0</v>
      </c>
      <c r="X44" s="159">
        <v>0</v>
      </c>
      <c r="Y44" s="159">
        <v>0</v>
      </c>
      <c r="Z44" s="159">
        <v>0</v>
      </c>
      <c r="AA44" s="159">
        <v>0</v>
      </c>
      <c r="AB44" s="162">
        <v>0</v>
      </c>
      <c r="AC44" s="159">
        <v>0</v>
      </c>
      <c r="AD44" s="159">
        <v>0</v>
      </c>
      <c r="AE44" s="159">
        <v>0</v>
      </c>
      <c r="AF44" s="159">
        <v>0</v>
      </c>
      <c r="AG44" s="159">
        <v>0</v>
      </c>
      <c r="AH44" s="159">
        <v>0</v>
      </c>
      <c r="AI44" s="159">
        <v>0</v>
      </c>
      <c r="AJ44" s="159">
        <v>0</v>
      </c>
      <c r="AK44" s="159">
        <v>0</v>
      </c>
      <c r="AL44" s="159">
        <v>0</v>
      </c>
      <c r="AM44" s="159">
        <v>0</v>
      </c>
      <c r="AN44" s="159">
        <v>0</v>
      </c>
      <c r="AO44" s="159">
        <v>0</v>
      </c>
      <c r="AP44" s="159">
        <v>0</v>
      </c>
      <c r="AQ44" s="276">
        <v>0</v>
      </c>
      <c r="AR44" s="159">
        <v>0</v>
      </c>
      <c r="AS44" s="159">
        <v>0</v>
      </c>
      <c r="AT44" s="159">
        <v>0</v>
      </c>
      <c r="AU44" s="159">
        <v>0</v>
      </c>
      <c r="AV44" s="159">
        <v>0</v>
      </c>
      <c r="AW44" s="159">
        <v>0</v>
      </c>
      <c r="AX44" s="159">
        <v>0</v>
      </c>
      <c r="AY44" s="159">
        <v>0</v>
      </c>
      <c r="AZ44" s="159">
        <v>0</v>
      </c>
      <c r="BA44" s="160">
        <v>0</v>
      </c>
      <c r="BB44" s="159">
        <v>0</v>
      </c>
      <c r="BC44" s="159">
        <v>0</v>
      </c>
      <c r="BD44" s="159">
        <v>0</v>
      </c>
      <c r="BE44" s="161">
        <v>0</v>
      </c>
      <c r="BF44" s="159">
        <v>0</v>
      </c>
      <c r="BG44" s="159">
        <v>0</v>
      </c>
      <c r="BH44" s="159">
        <v>0</v>
      </c>
      <c r="BI44" s="178"/>
      <c r="BJ44" s="178"/>
      <c r="BK44" s="178"/>
      <c r="BL44" s="178"/>
      <c r="BM44" s="178"/>
      <c r="BN44" s="178"/>
      <c r="BO44" s="178"/>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178"/>
      <c r="DP44" s="178"/>
      <c r="DQ44" s="178"/>
      <c r="DR44" s="178"/>
      <c r="DS44" s="178"/>
      <c r="DT44" s="178"/>
      <c r="DU44" s="178"/>
      <c r="DV44" s="178"/>
      <c r="DW44" s="178"/>
      <c r="DX44" s="178"/>
      <c r="DY44" s="178"/>
      <c r="DZ44" s="178"/>
      <c r="EA44" s="178"/>
      <c r="EB44" s="178"/>
      <c r="EC44" s="178"/>
      <c r="ED44" s="178"/>
      <c r="EE44" s="178"/>
      <c r="EF44" s="178"/>
      <c r="EG44" s="178"/>
      <c r="EH44" s="178"/>
      <c r="EI44" s="178"/>
      <c r="EJ44" s="178"/>
      <c r="EK44" s="178"/>
      <c r="EL44" s="178"/>
      <c r="EM44" s="178"/>
      <c r="EN44" s="178"/>
      <c r="EO44" s="178"/>
      <c r="EP44" s="178"/>
      <c r="EQ44" s="178"/>
      <c r="ER44" s="178"/>
      <c r="ES44" s="178"/>
      <c r="ET44" s="178"/>
      <c r="EU44" s="178"/>
      <c r="EV44" s="178"/>
      <c r="EW44" s="178"/>
      <c r="EX44" s="178"/>
      <c r="EY44" s="178"/>
      <c r="EZ44" s="178"/>
      <c r="FA44" s="178"/>
      <c r="FB44" s="178"/>
      <c r="FC44" s="178"/>
      <c r="FD44" s="178"/>
      <c r="FE44" s="178"/>
      <c r="FF44" s="178"/>
      <c r="FG44" s="178"/>
      <c r="FH44" s="178"/>
      <c r="FI44" s="178"/>
      <c r="FJ44" s="178"/>
      <c r="FK44" s="178"/>
      <c r="FL44" s="178"/>
      <c r="FM44" s="178"/>
      <c r="FN44" s="178"/>
      <c r="FO44" s="178"/>
      <c r="FP44" s="178"/>
      <c r="FQ44" s="178"/>
      <c r="FR44" s="178"/>
      <c r="FS44" s="178"/>
      <c r="FT44" s="178"/>
      <c r="FU44" s="178"/>
      <c r="FV44" s="178"/>
      <c r="FW44" s="178"/>
      <c r="FX44" s="178"/>
      <c r="FY44" s="178"/>
      <c r="FZ44" s="178"/>
      <c r="GA44" s="178"/>
      <c r="GB44" s="178"/>
      <c r="GC44" s="178"/>
      <c r="GD44" s="178"/>
      <c r="GE44" s="178"/>
      <c r="GF44" s="178"/>
      <c r="GG44" s="178"/>
      <c r="GH44" s="178"/>
      <c r="GI44" s="178"/>
      <c r="GJ44" s="178"/>
      <c r="GK44" s="178"/>
      <c r="GL44" s="178"/>
      <c r="GM44" s="178"/>
      <c r="GN44" s="178"/>
      <c r="GO44" s="178"/>
      <c r="GP44" s="178"/>
      <c r="GQ44" s="178"/>
      <c r="GR44" s="178"/>
      <c r="GS44" s="178"/>
      <c r="GT44" s="178"/>
      <c r="GU44" s="178"/>
      <c r="GV44" s="178"/>
      <c r="GW44" s="178"/>
      <c r="GX44" s="178"/>
      <c r="GY44" s="178"/>
      <c r="GZ44" s="178"/>
      <c r="HA44" s="178"/>
      <c r="HB44" s="178"/>
      <c r="HC44" s="178"/>
      <c r="HD44" s="178"/>
      <c r="HE44" s="178"/>
      <c r="HF44" s="178"/>
      <c r="HG44" s="178"/>
      <c r="HH44" s="178"/>
      <c r="HI44" s="178"/>
      <c r="HJ44" s="178"/>
      <c r="HK44" s="178"/>
      <c r="HL44" s="178"/>
      <c r="HM44" s="178"/>
      <c r="HN44" s="178"/>
      <c r="HO44" s="178"/>
      <c r="HP44" s="178"/>
      <c r="HQ44" s="178"/>
      <c r="HR44" s="178"/>
      <c r="HS44" s="178"/>
      <c r="HT44" s="178"/>
      <c r="HU44" s="178"/>
      <c r="HV44" s="178"/>
      <c r="HW44" s="178"/>
      <c r="HX44" s="178"/>
      <c r="HY44" s="178"/>
      <c r="HZ44" s="178"/>
    </row>
    <row r="45" spans="1:234" s="282" customFormat="1" ht="12">
      <c r="A45" s="173"/>
      <c r="B45" s="280" t="s">
        <v>237</v>
      </c>
      <c r="C45" s="173" t="s">
        <v>148</v>
      </c>
      <c r="D45" s="159">
        <v>4.029788</v>
      </c>
      <c r="E45" s="163">
        <v>0</v>
      </c>
      <c r="F45" s="162">
        <v>0</v>
      </c>
      <c r="G45" s="159">
        <v>0</v>
      </c>
      <c r="H45" s="159">
        <v>0</v>
      </c>
      <c r="I45" s="159">
        <v>0</v>
      </c>
      <c r="J45" s="159">
        <v>0</v>
      </c>
      <c r="K45" s="159">
        <v>0</v>
      </c>
      <c r="L45" s="159">
        <v>0</v>
      </c>
      <c r="M45" s="159">
        <v>0</v>
      </c>
      <c r="N45" s="159">
        <v>0</v>
      </c>
      <c r="O45" s="159">
        <v>0</v>
      </c>
      <c r="P45" s="159">
        <v>0</v>
      </c>
      <c r="Q45" s="159">
        <v>0</v>
      </c>
      <c r="R45" s="159">
        <v>0</v>
      </c>
      <c r="S45" s="160">
        <v>0.2646</v>
      </c>
      <c r="T45" s="159">
        <v>0</v>
      </c>
      <c r="U45" s="159">
        <v>0</v>
      </c>
      <c r="V45" s="159">
        <v>0</v>
      </c>
      <c r="W45" s="159">
        <v>0</v>
      </c>
      <c r="X45" s="159">
        <v>0</v>
      </c>
      <c r="Y45" s="159">
        <v>0</v>
      </c>
      <c r="Z45" s="159">
        <v>0</v>
      </c>
      <c r="AA45" s="159">
        <v>0</v>
      </c>
      <c r="AB45" s="162">
        <v>0</v>
      </c>
      <c r="AC45" s="159">
        <v>0</v>
      </c>
      <c r="AD45" s="159">
        <v>0</v>
      </c>
      <c r="AE45" s="159">
        <v>0</v>
      </c>
      <c r="AF45" s="159">
        <v>0</v>
      </c>
      <c r="AG45" s="159">
        <v>0</v>
      </c>
      <c r="AH45" s="159">
        <v>0</v>
      </c>
      <c r="AI45" s="159">
        <v>0</v>
      </c>
      <c r="AJ45" s="159">
        <v>0</v>
      </c>
      <c r="AK45" s="159">
        <v>0</v>
      </c>
      <c r="AL45" s="159">
        <v>0</v>
      </c>
      <c r="AM45" s="159">
        <v>0</v>
      </c>
      <c r="AN45" s="159">
        <v>0</v>
      </c>
      <c r="AO45" s="159">
        <v>0</v>
      </c>
      <c r="AP45" s="159">
        <v>0</v>
      </c>
      <c r="AQ45" s="159">
        <v>0</v>
      </c>
      <c r="AR45" s="276">
        <v>3.7651879999999998</v>
      </c>
      <c r="AS45" s="159">
        <v>0</v>
      </c>
      <c r="AT45" s="159">
        <v>0</v>
      </c>
      <c r="AU45" s="159">
        <v>0</v>
      </c>
      <c r="AV45" s="159">
        <v>0.2646</v>
      </c>
      <c r="AW45" s="159">
        <v>0</v>
      </c>
      <c r="AX45" s="159">
        <v>0</v>
      </c>
      <c r="AY45" s="159">
        <v>0</v>
      </c>
      <c r="AZ45" s="159">
        <v>0</v>
      </c>
      <c r="BA45" s="160">
        <v>0</v>
      </c>
      <c r="BB45" s="159">
        <v>0</v>
      </c>
      <c r="BC45" s="159">
        <v>0</v>
      </c>
      <c r="BD45" s="159">
        <v>0</v>
      </c>
      <c r="BE45" s="161">
        <v>0</v>
      </c>
      <c r="BF45" s="159">
        <v>0.2646</v>
      </c>
      <c r="BG45" s="159">
        <v>2.8401</v>
      </c>
      <c r="BH45" s="159">
        <v>6.8698879999999996</v>
      </c>
      <c r="BI45" s="178"/>
      <c r="BJ45" s="178"/>
      <c r="BK45" s="178"/>
      <c r="BL45" s="178"/>
      <c r="BM45" s="178"/>
      <c r="BN45" s="178"/>
      <c r="BO45" s="178"/>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178"/>
      <c r="DP45" s="178"/>
      <c r="DQ45" s="178"/>
      <c r="DR45" s="178"/>
      <c r="DS45" s="178"/>
      <c r="DT45" s="178"/>
      <c r="DU45" s="178"/>
      <c r="DV45" s="178"/>
      <c r="DW45" s="178"/>
      <c r="DX45" s="178"/>
      <c r="DY45" s="178"/>
      <c r="DZ45" s="178"/>
      <c r="EA45" s="178"/>
      <c r="EB45" s="178"/>
      <c r="EC45" s="178"/>
      <c r="ED45" s="178"/>
      <c r="EE45" s="178"/>
      <c r="EF45" s="178"/>
      <c r="EG45" s="178"/>
      <c r="EH45" s="178"/>
      <c r="EI45" s="178"/>
      <c r="EJ45" s="178"/>
      <c r="EK45" s="178"/>
      <c r="EL45" s="178"/>
      <c r="EM45" s="178"/>
      <c r="EN45" s="178"/>
      <c r="EO45" s="178"/>
      <c r="EP45" s="178"/>
      <c r="EQ45" s="178"/>
      <c r="ER45" s="178"/>
      <c r="ES45" s="178"/>
      <c r="ET45" s="178"/>
      <c r="EU45" s="178"/>
      <c r="EV45" s="178"/>
      <c r="EW45" s="178"/>
      <c r="EX45" s="178"/>
      <c r="EY45" s="178"/>
      <c r="EZ45" s="178"/>
      <c r="FA45" s="178"/>
      <c r="FB45" s="178"/>
      <c r="FC45" s="178"/>
      <c r="FD45" s="178"/>
      <c r="FE45" s="178"/>
      <c r="FF45" s="178"/>
      <c r="FG45" s="178"/>
      <c r="FH45" s="178"/>
      <c r="FI45" s="178"/>
      <c r="FJ45" s="178"/>
      <c r="FK45" s="178"/>
      <c r="FL45" s="178"/>
      <c r="FM45" s="178"/>
      <c r="FN45" s="178"/>
      <c r="FO45" s="178"/>
      <c r="FP45" s="178"/>
      <c r="FQ45" s="178"/>
      <c r="FR45" s="178"/>
      <c r="FS45" s="178"/>
      <c r="FT45" s="178"/>
      <c r="FU45" s="178"/>
      <c r="FV45" s="178"/>
      <c r="FW45" s="178"/>
      <c r="FX45" s="178"/>
      <c r="FY45" s="178"/>
      <c r="FZ45" s="178"/>
      <c r="GA45" s="178"/>
      <c r="GB45" s="178"/>
      <c r="GC45" s="178"/>
      <c r="GD45" s="178"/>
      <c r="GE45" s="178"/>
      <c r="GF45" s="178"/>
      <c r="GG45" s="178"/>
      <c r="GH45" s="178"/>
      <c r="GI45" s="178"/>
      <c r="GJ45" s="178"/>
      <c r="GK45" s="178"/>
      <c r="GL45" s="178"/>
      <c r="GM45" s="178"/>
      <c r="GN45" s="178"/>
      <c r="GO45" s="178"/>
      <c r="GP45" s="178"/>
      <c r="GQ45" s="178"/>
      <c r="GR45" s="178"/>
      <c r="GS45" s="178"/>
      <c r="GT45" s="178"/>
      <c r="GU45" s="178"/>
      <c r="GV45" s="178"/>
      <c r="GW45" s="178"/>
      <c r="GX45" s="178"/>
      <c r="GY45" s="178"/>
      <c r="GZ45" s="178"/>
      <c r="HA45" s="178"/>
      <c r="HB45" s="178"/>
      <c r="HC45" s="178"/>
      <c r="HD45" s="178"/>
      <c r="HE45" s="178"/>
      <c r="HF45" s="178"/>
      <c r="HG45" s="178"/>
      <c r="HH45" s="178"/>
      <c r="HI45" s="178"/>
      <c r="HJ45" s="178"/>
      <c r="HK45" s="178"/>
      <c r="HL45" s="178"/>
      <c r="HM45" s="178"/>
      <c r="HN45" s="178"/>
      <c r="HO45" s="178"/>
      <c r="HP45" s="178"/>
      <c r="HQ45" s="178"/>
      <c r="HR45" s="178"/>
      <c r="HS45" s="178"/>
      <c r="HT45" s="178"/>
      <c r="HU45" s="178"/>
      <c r="HV45" s="178"/>
      <c r="HW45" s="178"/>
      <c r="HX45" s="178"/>
      <c r="HY45" s="178"/>
      <c r="HZ45" s="178"/>
    </row>
    <row r="46" spans="1:234" s="247" customFormat="1" ht="12">
      <c r="A46" s="262" t="s">
        <v>102</v>
      </c>
      <c r="B46" s="266" t="s">
        <v>119</v>
      </c>
      <c r="C46" s="262" t="s">
        <v>120</v>
      </c>
      <c r="D46" s="159">
        <v>0</v>
      </c>
      <c r="E46" s="163">
        <v>0</v>
      </c>
      <c r="F46" s="162">
        <v>0</v>
      </c>
      <c r="G46" s="159">
        <v>0</v>
      </c>
      <c r="H46" s="159">
        <v>0</v>
      </c>
      <c r="I46" s="159">
        <v>0</v>
      </c>
      <c r="J46" s="162">
        <v>0</v>
      </c>
      <c r="K46" s="162">
        <v>0</v>
      </c>
      <c r="L46" s="162">
        <v>0</v>
      </c>
      <c r="M46" s="162">
        <v>0</v>
      </c>
      <c r="N46" s="162">
        <v>0</v>
      </c>
      <c r="O46" s="159">
        <v>0</v>
      </c>
      <c r="P46" s="162">
        <v>0</v>
      </c>
      <c r="Q46" s="162">
        <v>0</v>
      </c>
      <c r="R46" s="162">
        <v>0</v>
      </c>
      <c r="S46" s="160">
        <v>0</v>
      </c>
      <c r="T46" s="162">
        <v>0</v>
      </c>
      <c r="U46" s="162">
        <v>0</v>
      </c>
      <c r="V46" s="162">
        <v>0</v>
      </c>
      <c r="W46" s="162">
        <v>0</v>
      </c>
      <c r="X46" s="162">
        <v>0</v>
      </c>
      <c r="Y46" s="162">
        <v>0</v>
      </c>
      <c r="Z46" s="162">
        <v>0</v>
      </c>
      <c r="AA46" s="162">
        <v>0</v>
      </c>
      <c r="AB46" s="162">
        <v>0</v>
      </c>
      <c r="AC46" s="159">
        <v>0</v>
      </c>
      <c r="AD46" s="159">
        <v>0</v>
      </c>
      <c r="AE46" s="159">
        <v>0</v>
      </c>
      <c r="AF46" s="159">
        <v>0</v>
      </c>
      <c r="AG46" s="159">
        <v>0</v>
      </c>
      <c r="AH46" s="159">
        <v>0</v>
      </c>
      <c r="AI46" s="159">
        <v>0</v>
      </c>
      <c r="AJ46" s="159">
        <v>0</v>
      </c>
      <c r="AK46" s="159">
        <v>0</v>
      </c>
      <c r="AL46" s="159">
        <v>0</v>
      </c>
      <c r="AM46" s="159">
        <v>0</v>
      </c>
      <c r="AN46" s="159">
        <v>0</v>
      </c>
      <c r="AO46" s="159">
        <v>0</v>
      </c>
      <c r="AP46" s="159">
        <v>0</v>
      </c>
      <c r="AQ46" s="159">
        <v>0</v>
      </c>
      <c r="AR46" s="159">
        <v>0</v>
      </c>
      <c r="AS46" s="276">
        <v>0</v>
      </c>
      <c r="AT46" s="162">
        <v>0</v>
      </c>
      <c r="AU46" s="162">
        <v>0</v>
      </c>
      <c r="AV46" s="162">
        <v>0</v>
      </c>
      <c r="AW46" s="162">
        <v>0</v>
      </c>
      <c r="AX46" s="162">
        <v>0</v>
      </c>
      <c r="AY46" s="162">
        <v>0</v>
      </c>
      <c r="AZ46" s="162">
        <v>0</v>
      </c>
      <c r="BA46" s="163">
        <v>0</v>
      </c>
      <c r="BB46" s="159">
        <v>0</v>
      </c>
      <c r="BC46" s="159">
        <v>0</v>
      </c>
      <c r="BD46" s="162">
        <v>0</v>
      </c>
      <c r="BE46" s="164">
        <v>0</v>
      </c>
      <c r="BF46" s="162">
        <v>0</v>
      </c>
      <c r="BG46" s="162">
        <v>0</v>
      </c>
      <c r="BH46" s="162">
        <v>0</v>
      </c>
      <c r="BI46" s="179"/>
      <c r="BJ46" s="179"/>
      <c r="BK46" s="179"/>
      <c r="BL46" s="179"/>
      <c r="BM46" s="179"/>
      <c r="BN46" s="179"/>
      <c r="BO46" s="179"/>
      <c r="BP46" s="179"/>
      <c r="BQ46" s="179"/>
      <c r="BR46" s="179"/>
      <c r="BS46" s="179"/>
      <c r="BT46" s="246"/>
      <c r="BU46" s="246"/>
      <c r="BV46" s="246"/>
      <c r="BW46" s="246"/>
      <c r="BX46" s="246"/>
      <c r="BY46" s="246"/>
      <c r="BZ46" s="246"/>
      <c r="CA46" s="246"/>
      <c r="CB46" s="246"/>
      <c r="CC46" s="246"/>
      <c r="CD46" s="246"/>
      <c r="CE46" s="246"/>
      <c r="CF46" s="246"/>
      <c r="CG46" s="246"/>
      <c r="CH46" s="246"/>
      <c r="CI46" s="246"/>
      <c r="CJ46" s="246"/>
      <c r="CK46" s="246"/>
      <c r="CL46" s="246"/>
      <c r="CM46" s="246"/>
      <c r="CN46" s="246"/>
      <c r="CO46" s="246"/>
      <c r="CP46" s="246"/>
      <c r="CQ46" s="246"/>
      <c r="CR46" s="246"/>
      <c r="CS46" s="246"/>
      <c r="CT46" s="246"/>
      <c r="CU46" s="246"/>
      <c r="CV46" s="246"/>
      <c r="CW46" s="246"/>
      <c r="CX46" s="246"/>
      <c r="CY46" s="246"/>
      <c r="CZ46" s="246"/>
      <c r="DA46" s="246"/>
      <c r="DB46" s="246"/>
      <c r="DC46" s="246"/>
      <c r="DD46" s="246"/>
      <c r="DE46" s="246"/>
      <c r="DF46" s="246"/>
      <c r="DG46" s="246"/>
      <c r="DH46" s="246"/>
      <c r="DI46" s="246"/>
      <c r="DJ46" s="246"/>
      <c r="DK46" s="246"/>
      <c r="DL46" s="246"/>
      <c r="DM46" s="246"/>
      <c r="DN46" s="246"/>
      <c r="DO46" s="246"/>
      <c r="DP46" s="246"/>
      <c r="DQ46" s="246"/>
      <c r="DR46" s="246"/>
      <c r="DS46" s="246"/>
      <c r="DT46" s="246"/>
      <c r="DU46" s="246"/>
      <c r="DV46" s="246"/>
      <c r="DW46" s="246"/>
      <c r="DX46" s="246"/>
      <c r="DY46" s="246"/>
      <c r="DZ46" s="246"/>
      <c r="EA46" s="246"/>
      <c r="EB46" s="246"/>
      <c r="EC46" s="246"/>
      <c r="ED46" s="246"/>
      <c r="EE46" s="246"/>
      <c r="EF46" s="246"/>
      <c r="EG46" s="246"/>
      <c r="EH46" s="246"/>
      <c r="EI46" s="246"/>
      <c r="EJ46" s="246"/>
      <c r="EK46" s="246"/>
      <c r="EL46" s="246"/>
      <c r="EM46" s="246"/>
      <c r="EN46" s="246"/>
      <c r="EO46" s="246"/>
      <c r="EP46" s="246"/>
      <c r="EQ46" s="246"/>
      <c r="ER46" s="246"/>
      <c r="ES46" s="246"/>
      <c r="ET46" s="246"/>
      <c r="EU46" s="246"/>
      <c r="EV46" s="246"/>
      <c r="EW46" s="246"/>
      <c r="EX46" s="246"/>
      <c r="EY46" s="246"/>
      <c r="EZ46" s="246"/>
      <c r="FA46" s="246"/>
      <c r="FB46" s="246"/>
      <c r="FC46" s="246"/>
      <c r="FD46" s="246"/>
      <c r="FE46" s="246"/>
      <c r="FF46" s="246"/>
      <c r="FG46" s="246"/>
      <c r="FH46" s="246"/>
      <c r="FI46" s="246"/>
      <c r="FJ46" s="246"/>
      <c r="FK46" s="246"/>
      <c r="FL46" s="246"/>
      <c r="FM46" s="246"/>
      <c r="FN46" s="246"/>
      <c r="FO46" s="246"/>
      <c r="FP46" s="246"/>
      <c r="FQ46" s="246"/>
      <c r="FR46" s="246"/>
      <c r="FS46" s="246"/>
      <c r="FT46" s="246"/>
      <c r="FU46" s="246"/>
      <c r="FV46" s="246"/>
      <c r="FW46" s="246"/>
      <c r="FX46" s="246"/>
      <c r="FY46" s="246"/>
      <c r="FZ46" s="246"/>
      <c r="GA46" s="246"/>
      <c r="GB46" s="246"/>
      <c r="GC46" s="246"/>
      <c r="GD46" s="246"/>
      <c r="GE46" s="246"/>
      <c r="GF46" s="246"/>
      <c r="GG46" s="246"/>
      <c r="GH46" s="246"/>
      <c r="GI46" s="246"/>
      <c r="GJ46" s="246"/>
      <c r="GK46" s="246"/>
      <c r="GL46" s="246"/>
      <c r="GM46" s="246"/>
      <c r="GN46" s="246"/>
      <c r="GO46" s="246"/>
      <c r="GP46" s="246"/>
      <c r="GQ46" s="246"/>
      <c r="GR46" s="246"/>
      <c r="GS46" s="246"/>
      <c r="GT46" s="246"/>
      <c r="GU46" s="246"/>
      <c r="GV46" s="246"/>
      <c r="GW46" s="246"/>
      <c r="GX46" s="246"/>
      <c r="GY46" s="246"/>
      <c r="GZ46" s="246"/>
      <c r="HA46" s="246"/>
      <c r="HB46" s="246"/>
      <c r="HC46" s="246"/>
      <c r="HD46" s="246"/>
      <c r="HE46" s="246"/>
      <c r="HF46" s="246"/>
      <c r="HG46" s="246"/>
      <c r="HH46" s="246"/>
      <c r="HI46" s="246"/>
      <c r="HJ46" s="246"/>
      <c r="HK46" s="246"/>
      <c r="HL46" s="246"/>
      <c r="HM46" s="246"/>
      <c r="HN46" s="246"/>
      <c r="HO46" s="246"/>
      <c r="HP46" s="246"/>
      <c r="HQ46" s="246"/>
      <c r="HR46" s="246"/>
      <c r="HS46" s="246"/>
      <c r="HT46" s="246"/>
      <c r="HU46" s="246"/>
      <c r="HV46" s="246"/>
      <c r="HW46" s="246"/>
      <c r="HX46" s="246"/>
      <c r="HY46" s="246"/>
      <c r="HZ46" s="246"/>
    </row>
    <row r="47" spans="1:234" s="247" customFormat="1" ht="12">
      <c r="A47" s="262" t="s">
        <v>105</v>
      </c>
      <c r="B47" s="258" t="s">
        <v>150</v>
      </c>
      <c r="C47" s="262" t="s">
        <v>151</v>
      </c>
      <c r="D47" s="162">
        <v>8.171957</v>
      </c>
      <c r="E47" s="163">
        <v>0</v>
      </c>
      <c r="F47" s="162">
        <v>0</v>
      </c>
      <c r="G47" s="159">
        <v>0</v>
      </c>
      <c r="H47" s="159">
        <v>0</v>
      </c>
      <c r="I47" s="159">
        <v>0</v>
      </c>
      <c r="J47" s="162">
        <v>0</v>
      </c>
      <c r="K47" s="162">
        <v>0</v>
      </c>
      <c r="L47" s="162">
        <v>0</v>
      </c>
      <c r="M47" s="162">
        <v>0</v>
      </c>
      <c r="N47" s="162">
        <v>0</v>
      </c>
      <c r="O47" s="159">
        <v>0</v>
      </c>
      <c r="P47" s="162">
        <v>0</v>
      </c>
      <c r="Q47" s="162">
        <v>0</v>
      </c>
      <c r="R47" s="162">
        <v>0</v>
      </c>
      <c r="S47" s="160">
        <v>0.2382</v>
      </c>
      <c r="T47" s="162">
        <v>0</v>
      </c>
      <c r="U47" s="162">
        <v>0</v>
      </c>
      <c r="V47" s="162">
        <v>0</v>
      </c>
      <c r="W47" s="162">
        <v>0</v>
      </c>
      <c r="X47" s="162">
        <v>0</v>
      </c>
      <c r="Y47" s="162">
        <v>0</v>
      </c>
      <c r="Z47" s="162">
        <v>0</v>
      </c>
      <c r="AA47" s="162">
        <v>0</v>
      </c>
      <c r="AB47" s="162">
        <v>0.2382</v>
      </c>
      <c r="AC47" s="159">
        <v>0</v>
      </c>
      <c r="AD47" s="159">
        <v>0</v>
      </c>
      <c r="AE47" s="159">
        <v>0.2382</v>
      </c>
      <c r="AF47" s="159">
        <v>0</v>
      </c>
      <c r="AG47" s="159">
        <v>0</v>
      </c>
      <c r="AH47" s="159">
        <v>0</v>
      </c>
      <c r="AI47" s="159">
        <v>0</v>
      </c>
      <c r="AJ47" s="159">
        <v>0</v>
      </c>
      <c r="AK47" s="159">
        <v>0</v>
      </c>
      <c r="AL47" s="159">
        <v>0</v>
      </c>
      <c r="AM47" s="159">
        <v>0</v>
      </c>
      <c r="AN47" s="159">
        <v>0</v>
      </c>
      <c r="AO47" s="159">
        <v>0</v>
      </c>
      <c r="AP47" s="159">
        <v>0</v>
      </c>
      <c r="AQ47" s="159">
        <v>0</v>
      </c>
      <c r="AR47" s="159">
        <v>0</v>
      </c>
      <c r="AS47" s="162">
        <v>0</v>
      </c>
      <c r="AT47" s="277">
        <v>7.933757000000001</v>
      </c>
      <c r="AU47" s="162">
        <v>0</v>
      </c>
      <c r="AV47" s="162">
        <v>0</v>
      </c>
      <c r="AW47" s="162">
        <v>0</v>
      </c>
      <c r="AX47" s="162">
        <v>0</v>
      </c>
      <c r="AY47" s="162">
        <v>0</v>
      </c>
      <c r="AZ47" s="162">
        <v>0</v>
      </c>
      <c r="BA47" s="163">
        <v>0</v>
      </c>
      <c r="BB47" s="159">
        <v>0</v>
      </c>
      <c r="BC47" s="159">
        <v>0</v>
      </c>
      <c r="BD47" s="162">
        <v>0</v>
      </c>
      <c r="BE47" s="164">
        <v>0</v>
      </c>
      <c r="BF47" s="162">
        <v>0.2382</v>
      </c>
      <c r="BG47" s="162">
        <v>2.5597000000000003</v>
      </c>
      <c r="BH47" s="162">
        <v>10.731657000000002</v>
      </c>
      <c r="BI47" s="179"/>
      <c r="BJ47" s="179"/>
      <c r="BK47" s="179"/>
      <c r="BL47" s="179"/>
      <c r="BM47" s="179"/>
      <c r="BN47" s="179"/>
      <c r="BO47" s="179"/>
      <c r="BP47" s="179"/>
      <c r="BQ47" s="179"/>
      <c r="BR47" s="179"/>
      <c r="BS47" s="179"/>
      <c r="BT47" s="246"/>
      <c r="BU47" s="246"/>
      <c r="BV47" s="246"/>
      <c r="BW47" s="246"/>
      <c r="BX47" s="246"/>
      <c r="BY47" s="246"/>
      <c r="BZ47" s="246"/>
      <c r="CA47" s="246"/>
      <c r="CB47" s="246"/>
      <c r="CC47" s="246"/>
      <c r="CD47" s="246"/>
      <c r="CE47" s="246"/>
      <c r="CF47" s="246"/>
      <c r="CG47" s="246"/>
      <c r="CH47" s="246"/>
      <c r="CI47" s="246"/>
      <c r="CJ47" s="246"/>
      <c r="CK47" s="246"/>
      <c r="CL47" s="246"/>
      <c r="CM47" s="246"/>
      <c r="CN47" s="246"/>
      <c r="CO47" s="246"/>
      <c r="CP47" s="246"/>
      <c r="CQ47" s="246"/>
      <c r="CR47" s="246"/>
      <c r="CS47" s="246"/>
      <c r="CT47" s="246"/>
      <c r="CU47" s="246"/>
      <c r="CV47" s="246"/>
      <c r="CW47" s="246"/>
      <c r="CX47" s="246"/>
      <c r="CY47" s="246"/>
      <c r="CZ47" s="246"/>
      <c r="DA47" s="246"/>
      <c r="DB47" s="246"/>
      <c r="DC47" s="246"/>
      <c r="DD47" s="246"/>
      <c r="DE47" s="246"/>
      <c r="DF47" s="246"/>
      <c r="DG47" s="246"/>
      <c r="DH47" s="246"/>
      <c r="DI47" s="246"/>
      <c r="DJ47" s="246"/>
      <c r="DK47" s="246"/>
      <c r="DL47" s="246"/>
      <c r="DM47" s="246"/>
      <c r="DN47" s="246"/>
      <c r="DO47" s="246"/>
      <c r="DP47" s="246"/>
      <c r="DQ47" s="246"/>
      <c r="DR47" s="246"/>
      <c r="DS47" s="246"/>
      <c r="DT47" s="246"/>
      <c r="DU47" s="246"/>
      <c r="DV47" s="246"/>
      <c r="DW47" s="246"/>
      <c r="DX47" s="246"/>
      <c r="DY47" s="246"/>
      <c r="DZ47" s="246"/>
      <c r="EA47" s="246"/>
      <c r="EB47" s="246"/>
      <c r="EC47" s="246"/>
      <c r="ED47" s="246"/>
      <c r="EE47" s="246"/>
      <c r="EF47" s="246"/>
      <c r="EG47" s="246"/>
      <c r="EH47" s="246"/>
      <c r="EI47" s="246"/>
      <c r="EJ47" s="246"/>
      <c r="EK47" s="246"/>
      <c r="EL47" s="246"/>
      <c r="EM47" s="246"/>
      <c r="EN47" s="246"/>
      <c r="EO47" s="246"/>
      <c r="EP47" s="246"/>
      <c r="EQ47" s="246"/>
      <c r="ER47" s="246"/>
      <c r="ES47" s="246"/>
      <c r="ET47" s="246"/>
      <c r="EU47" s="246"/>
      <c r="EV47" s="246"/>
      <c r="EW47" s="246"/>
      <c r="EX47" s="246"/>
      <c r="EY47" s="246"/>
      <c r="EZ47" s="246"/>
      <c r="FA47" s="246"/>
      <c r="FB47" s="246"/>
      <c r="FC47" s="246"/>
      <c r="FD47" s="246"/>
      <c r="FE47" s="246"/>
      <c r="FF47" s="246"/>
      <c r="FG47" s="246"/>
      <c r="FH47" s="246"/>
      <c r="FI47" s="246"/>
      <c r="FJ47" s="246"/>
      <c r="FK47" s="246"/>
      <c r="FL47" s="246"/>
      <c r="FM47" s="246"/>
      <c r="FN47" s="246"/>
      <c r="FO47" s="246"/>
      <c r="FP47" s="246"/>
      <c r="FQ47" s="246"/>
      <c r="FR47" s="246"/>
      <c r="FS47" s="246"/>
      <c r="FT47" s="246"/>
      <c r="FU47" s="246"/>
      <c r="FV47" s="246"/>
      <c r="FW47" s="246"/>
      <c r="FX47" s="246"/>
      <c r="FY47" s="246"/>
      <c r="FZ47" s="246"/>
      <c r="GA47" s="246"/>
      <c r="GB47" s="246"/>
      <c r="GC47" s="246"/>
      <c r="GD47" s="246"/>
      <c r="GE47" s="246"/>
      <c r="GF47" s="246"/>
      <c r="GG47" s="246"/>
      <c r="GH47" s="246"/>
      <c r="GI47" s="246"/>
      <c r="GJ47" s="246"/>
      <c r="GK47" s="246"/>
      <c r="GL47" s="246"/>
      <c r="GM47" s="246"/>
      <c r="GN47" s="246"/>
      <c r="GO47" s="246"/>
      <c r="GP47" s="246"/>
      <c r="GQ47" s="246"/>
      <c r="GR47" s="246"/>
      <c r="GS47" s="246"/>
      <c r="GT47" s="246"/>
      <c r="GU47" s="246"/>
      <c r="GV47" s="246"/>
      <c r="GW47" s="246"/>
      <c r="GX47" s="246"/>
      <c r="GY47" s="246"/>
      <c r="GZ47" s="246"/>
      <c r="HA47" s="246"/>
      <c r="HB47" s="246"/>
      <c r="HC47" s="246"/>
      <c r="HD47" s="246"/>
      <c r="HE47" s="246"/>
      <c r="HF47" s="246"/>
      <c r="HG47" s="246"/>
      <c r="HH47" s="246"/>
      <c r="HI47" s="246"/>
      <c r="HJ47" s="246"/>
      <c r="HK47" s="246"/>
      <c r="HL47" s="246"/>
      <c r="HM47" s="246"/>
      <c r="HN47" s="246"/>
      <c r="HO47" s="246"/>
      <c r="HP47" s="246"/>
      <c r="HQ47" s="246"/>
      <c r="HR47" s="246"/>
      <c r="HS47" s="246"/>
      <c r="HT47" s="246"/>
      <c r="HU47" s="246"/>
      <c r="HV47" s="246"/>
      <c r="HW47" s="246"/>
      <c r="HX47" s="246"/>
      <c r="HY47" s="246"/>
      <c r="HZ47" s="246"/>
    </row>
    <row r="48" spans="1:234" s="247" customFormat="1" ht="12">
      <c r="A48" s="262" t="s">
        <v>108</v>
      </c>
      <c r="B48" s="258" t="s">
        <v>153</v>
      </c>
      <c r="C48" s="262" t="s">
        <v>154</v>
      </c>
      <c r="D48" s="162">
        <v>0.9626060000000001</v>
      </c>
      <c r="E48" s="163">
        <v>0</v>
      </c>
      <c r="F48" s="162">
        <v>0</v>
      </c>
      <c r="G48" s="159">
        <v>0</v>
      </c>
      <c r="H48" s="159">
        <v>0</v>
      </c>
      <c r="I48" s="159">
        <v>0</v>
      </c>
      <c r="J48" s="162">
        <v>0</v>
      </c>
      <c r="K48" s="162">
        <v>0</v>
      </c>
      <c r="L48" s="162">
        <v>0</v>
      </c>
      <c r="M48" s="162">
        <v>0</v>
      </c>
      <c r="N48" s="162">
        <v>0</v>
      </c>
      <c r="O48" s="159">
        <v>0</v>
      </c>
      <c r="P48" s="162">
        <v>0</v>
      </c>
      <c r="Q48" s="162">
        <v>0</v>
      </c>
      <c r="R48" s="162">
        <v>0</v>
      </c>
      <c r="S48" s="160">
        <v>0</v>
      </c>
      <c r="T48" s="162">
        <v>0</v>
      </c>
      <c r="U48" s="162">
        <v>0</v>
      </c>
      <c r="V48" s="162">
        <v>0</v>
      </c>
      <c r="W48" s="162">
        <v>0</v>
      </c>
      <c r="X48" s="162">
        <v>0</v>
      </c>
      <c r="Y48" s="162">
        <v>0</v>
      </c>
      <c r="Z48" s="162">
        <v>0</v>
      </c>
      <c r="AA48" s="162">
        <v>0</v>
      </c>
      <c r="AB48" s="162">
        <v>0</v>
      </c>
      <c r="AC48" s="159">
        <v>0</v>
      </c>
      <c r="AD48" s="159">
        <v>0</v>
      </c>
      <c r="AE48" s="159">
        <v>0</v>
      </c>
      <c r="AF48" s="159">
        <v>0</v>
      </c>
      <c r="AG48" s="159">
        <v>0</v>
      </c>
      <c r="AH48" s="159">
        <v>0</v>
      </c>
      <c r="AI48" s="159">
        <v>0</v>
      </c>
      <c r="AJ48" s="159">
        <v>0</v>
      </c>
      <c r="AK48" s="159">
        <v>0</v>
      </c>
      <c r="AL48" s="159">
        <v>0</v>
      </c>
      <c r="AM48" s="159">
        <v>0</v>
      </c>
      <c r="AN48" s="159">
        <v>0</v>
      </c>
      <c r="AO48" s="159">
        <v>0</v>
      </c>
      <c r="AP48" s="159">
        <v>0</v>
      </c>
      <c r="AQ48" s="159">
        <v>0</v>
      </c>
      <c r="AR48" s="159">
        <v>0</v>
      </c>
      <c r="AS48" s="162">
        <v>0</v>
      </c>
      <c r="AT48" s="162">
        <v>0</v>
      </c>
      <c r="AU48" s="277">
        <v>0.9626060000000001</v>
      </c>
      <c r="AV48" s="162">
        <v>0</v>
      </c>
      <c r="AW48" s="162">
        <v>0</v>
      </c>
      <c r="AX48" s="162">
        <v>0</v>
      </c>
      <c r="AY48" s="162">
        <v>0</v>
      </c>
      <c r="AZ48" s="162">
        <v>0</v>
      </c>
      <c r="BA48" s="163">
        <v>0</v>
      </c>
      <c r="BB48" s="159">
        <v>0</v>
      </c>
      <c r="BC48" s="159">
        <v>0</v>
      </c>
      <c r="BD48" s="162">
        <v>0</v>
      </c>
      <c r="BE48" s="164">
        <v>0</v>
      </c>
      <c r="BF48" s="162">
        <v>0</v>
      </c>
      <c r="BG48" s="162">
        <v>99.68360000000001</v>
      </c>
      <c r="BH48" s="162">
        <v>100.646206</v>
      </c>
      <c r="BI48" s="179"/>
      <c r="BJ48" s="179"/>
      <c r="BK48" s="179"/>
      <c r="BL48" s="179"/>
      <c r="BM48" s="179"/>
      <c r="BN48" s="179"/>
      <c r="BO48" s="179"/>
      <c r="BP48" s="179"/>
      <c r="BQ48" s="179"/>
      <c r="BR48" s="179"/>
      <c r="BS48" s="179"/>
      <c r="BT48" s="246"/>
      <c r="BU48" s="246"/>
      <c r="BV48" s="246"/>
      <c r="BW48" s="246"/>
      <c r="BX48" s="246"/>
      <c r="BY48" s="246"/>
      <c r="BZ48" s="246"/>
      <c r="CA48" s="246"/>
      <c r="CB48" s="246"/>
      <c r="CC48" s="246"/>
      <c r="CD48" s="246"/>
      <c r="CE48" s="246"/>
      <c r="CF48" s="246"/>
      <c r="CG48" s="246"/>
      <c r="CH48" s="246"/>
      <c r="CI48" s="246"/>
      <c r="CJ48" s="246"/>
      <c r="CK48" s="246"/>
      <c r="CL48" s="246"/>
      <c r="CM48" s="246"/>
      <c r="CN48" s="246"/>
      <c r="CO48" s="246"/>
      <c r="CP48" s="246"/>
      <c r="CQ48" s="246"/>
      <c r="CR48" s="246"/>
      <c r="CS48" s="246"/>
      <c r="CT48" s="246"/>
      <c r="CU48" s="246"/>
      <c r="CV48" s="246"/>
      <c r="CW48" s="246"/>
      <c r="CX48" s="246"/>
      <c r="CY48" s="246"/>
      <c r="CZ48" s="246"/>
      <c r="DA48" s="246"/>
      <c r="DB48" s="246"/>
      <c r="DC48" s="246"/>
      <c r="DD48" s="246"/>
      <c r="DE48" s="246"/>
      <c r="DF48" s="246"/>
      <c r="DG48" s="246"/>
      <c r="DH48" s="246"/>
      <c r="DI48" s="246"/>
      <c r="DJ48" s="246"/>
      <c r="DK48" s="246"/>
      <c r="DL48" s="246"/>
      <c r="DM48" s="246"/>
      <c r="DN48" s="246"/>
      <c r="DO48" s="246"/>
      <c r="DP48" s="246"/>
      <c r="DQ48" s="246"/>
      <c r="DR48" s="246"/>
      <c r="DS48" s="246"/>
      <c r="DT48" s="246"/>
      <c r="DU48" s="246"/>
      <c r="DV48" s="246"/>
      <c r="DW48" s="246"/>
      <c r="DX48" s="246"/>
      <c r="DY48" s="246"/>
      <c r="DZ48" s="246"/>
      <c r="EA48" s="246"/>
      <c r="EB48" s="246"/>
      <c r="EC48" s="246"/>
      <c r="ED48" s="246"/>
      <c r="EE48" s="246"/>
      <c r="EF48" s="246"/>
      <c r="EG48" s="246"/>
      <c r="EH48" s="246"/>
      <c r="EI48" s="246"/>
      <c r="EJ48" s="246"/>
      <c r="EK48" s="246"/>
      <c r="EL48" s="246"/>
      <c r="EM48" s="246"/>
      <c r="EN48" s="246"/>
      <c r="EO48" s="246"/>
      <c r="EP48" s="246"/>
      <c r="EQ48" s="246"/>
      <c r="ER48" s="246"/>
      <c r="ES48" s="246"/>
      <c r="ET48" s="246"/>
      <c r="EU48" s="246"/>
      <c r="EV48" s="246"/>
      <c r="EW48" s="246"/>
      <c r="EX48" s="246"/>
      <c r="EY48" s="246"/>
      <c r="EZ48" s="246"/>
      <c r="FA48" s="246"/>
      <c r="FB48" s="246"/>
      <c r="FC48" s="246"/>
      <c r="FD48" s="246"/>
      <c r="FE48" s="246"/>
      <c r="FF48" s="246"/>
      <c r="FG48" s="246"/>
      <c r="FH48" s="246"/>
      <c r="FI48" s="246"/>
      <c r="FJ48" s="246"/>
      <c r="FK48" s="246"/>
      <c r="FL48" s="246"/>
      <c r="FM48" s="246"/>
      <c r="FN48" s="246"/>
      <c r="FO48" s="246"/>
      <c r="FP48" s="246"/>
      <c r="FQ48" s="246"/>
      <c r="FR48" s="246"/>
      <c r="FS48" s="246"/>
      <c r="FT48" s="246"/>
      <c r="FU48" s="246"/>
      <c r="FV48" s="246"/>
      <c r="FW48" s="246"/>
      <c r="FX48" s="246"/>
      <c r="FY48" s="246"/>
      <c r="FZ48" s="246"/>
      <c r="GA48" s="246"/>
      <c r="GB48" s="246"/>
      <c r="GC48" s="246"/>
      <c r="GD48" s="246"/>
      <c r="GE48" s="246"/>
      <c r="GF48" s="246"/>
      <c r="GG48" s="246"/>
      <c r="GH48" s="246"/>
      <c r="GI48" s="246"/>
      <c r="GJ48" s="246"/>
      <c r="GK48" s="246"/>
      <c r="GL48" s="246"/>
      <c r="GM48" s="246"/>
      <c r="GN48" s="246"/>
      <c r="GO48" s="246"/>
      <c r="GP48" s="246"/>
      <c r="GQ48" s="246"/>
      <c r="GR48" s="246"/>
      <c r="GS48" s="246"/>
      <c r="GT48" s="246"/>
      <c r="GU48" s="246"/>
      <c r="GV48" s="246"/>
      <c r="GW48" s="246"/>
      <c r="GX48" s="246"/>
      <c r="GY48" s="246"/>
      <c r="GZ48" s="246"/>
      <c r="HA48" s="246"/>
      <c r="HB48" s="246"/>
      <c r="HC48" s="246"/>
      <c r="HD48" s="246"/>
      <c r="HE48" s="246"/>
      <c r="HF48" s="246"/>
      <c r="HG48" s="246"/>
      <c r="HH48" s="246"/>
      <c r="HI48" s="246"/>
      <c r="HJ48" s="246"/>
      <c r="HK48" s="246"/>
      <c r="HL48" s="246"/>
      <c r="HM48" s="246"/>
      <c r="HN48" s="246"/>
      <c r="HO48" s="246"/>
      <c r="HP48" s="246"/>
      <c r="HQ48" s="246"/>
      <c r="HR48" s="246"/>
      <c r="HS48" s="246"/>
      <c r="HT48" s="246"/>
      <c r="HU48" s="246"/>
      <c r="HV48" s="246"/>
      <c r="HW48" s="246"/>
      <c r="HX48" s="246"/>
      <c r="HY48" s="246"/>
      <c r="HZ48" s="246"/>
    </row>
    <row r="49" spans="1:234" s="247" customFormat="1" ht="12">
      <c r="A49" s="262" t="s">
        <v>111</v>
      </c>
      <c r="B49" s="266" t="s">
        <v>228</v>
      </c>
      <c r="C49" s="262" t="s">
        <v>78</v>
      </c>
      <c r="D49" s="162">
        <v>618.458395</v>
      </c>
      <c r="E49" s="163">
        <v>0</v>
      </c>
      <c r="F49" s="162">
        <v>0</v>
      </c>
      <c r="G49" s="159">
        <v>0</v>
      </c>
      <c r="H49" s="159">
        <v>0</v>
      </c>
      <c r="I49" s="159">
        <v>0</v>
      </c>
      <c r="J49" s="162">
        <v>0</v>
      </c>
      <c r="K49" s="162">
        <v>0</v>
      </c>
      <c r="L49" s="162">
        <v>0</v>
      </c>
      <c r="M49" s="162">
        <v>0</v>
      </c>
      <c r="N49" s="162">
        <v>0</v>
      </c>
      <c r="O49" s="159">
        <v>0</v>
      </c>
      <c r="P49" s="162">
        <v>0</v>
      </c>
      <c r="Q49" s="162">
        <v>0</v>
      </c>
      <c r="R49" s="162">
        <v>0</v>
      </c>
      <c r="S49" s="160">
        <v>1567.4536466666666</v>
      </c>
      <c r="T49" s="162">
        <v>0</v>
      </c>
      <c r="U49" s="162">
        <v>0</v>
      </c>
      <c r="V49" s="162">
        <v>0</v>
      </c>
      <c r="W49" s="162">
        <v>0</v>
      </c>
      <c r="X49" s="162">
        <v>0</v>
      </c>
      <c r="Y49" s="162">
        <v>0</v>
      </c>
      <c r="Z49" s="162">
        <v>0</v>
      </c>
      <c r="AA49" s="162">
        <v>0</v>
      </c>
      <c r="AB49" s="162">
        <v>11.089316666666667</v>
      </c>
      <c r="AC49" s="159">
        <v>11.089316666666667</v>
      </c>
      <c r="AD49" s="159">
        <v>0</v>
      </c>
      <c r="AE49" s="159">
        <v>0</v>
      </c>
      <c r="AF49" s="159">
        <v>0</v>
      </c>
      <c r="AG49" s="159">
        <v>0</v>
      </c>
      <c r="AH49" s="159">
        <v>0</v>
      </c>
      <c r="AI49" s="159">
        <v>0</v>
      </c>
      <c r="AJ49" s="159">
        <v>0</v>
      </c>
      <c r="AK49" s="159">
        <v>0</v>
      </c>
      <c r="AL49" s="159">
        <v>0</v>
      </c>
      <c r="AM49" s="159">
        <v>0</v>
      </c>
      <c r="AN49" s="159">
        <v>0</v>
      </c>
      <c r="AO49" s="159">
        <v>0</v>
      </c>
      <c r="AP49" s="159">
        <v>0</v>
      </c>
      <c r="AQ49" s="159">
        <v>0</v>
      </c>
      <c r="AR49" s="159">
        <v>0</v>
      </c>
      <c r="AS49" s="162">
        <v>0</v>
      </c>
      <c r="AT49" s="162">
        <v>0</v>
      </c>
      <c r="AU49" s="162">
        <v>0</v>
      </c>
      <c r="AV49" s="277">
        <v>-948.9952516666666</v>
      </c>
      <c r="AW49" s="162">
        <v>1556.05433</v>
      </c>
      <c r="AX49" s="162">
        <v>0.31</v>
      </c>
      <c r="AY49" s="162">
        <v>0</v>
      </c>
      <c r="AZ49" s="162">
        <v>0</v>
      </c>
      <c r="BA49" s="163">
        <v>0</v>
      </c>
      <c r="BB49" s="159">
        <v>0</v>
      </c>
      <c r="BC49" s="159">
        <v>0</v>
      </c>
      <c r="BD49" s="162">
        <v>0</v>
      </c>
      <c r="BE49" s="164">
        <v>0</v>
      </c>
      <c r="BF49" s="162">
        <v>1567.4536466666666</v>
      </c>
      <c r="BG49" s="162">
        <v>1706.841483333333</v>
      </c>
      <c r="BH49" s="162">
        <v>2325.299878333333</v>
      </c>
      <c r="BI49" s="179"/>
      <c r="BJ49" s="179"/>
      <c r="BK49" s="179"/>
      <c r="BL49" s="179"/>
      <c r="BM49" s="179"/>
      <c r="BN49" s="179"/>
      <c r="BO49" s="179"/>
      <c r="BP49" s="179"/>
      <c r="BQ49" s="179"/>
      <c r="BR49" s="179"/>
      <c r="BS49" s="179"/>
      <c r="BT49" s="246"/>
      <c r="BU49" s="246"/>
      <c r="BV49" s="246"/>
      <c r="BW49" s="246"/>
      <c r="BX49" s="246"/>
      <c r="BY49" s="246"/>
      <c r="BZ49" s="246"/>
      <c r="CA49" s="246"/>
      <c r="CB49" s="246"/>
      <c r="CC49" s="246"/>
      <c r="CD49" s="246"/>
      <c r="CE49" s="246"/>
      <c r="CF49" s="246"/>
      <c r="CG49" s="246"/>
      <c r="CH49" s="246"/>
      <c r="CI49" s="246"/>
      <c r="CJ49" s="246"/>
      <c r="CK49" s="246"/>
      <c r="CL49" s="246"/>
      <c r="CM49" s="246"/>
      <c r="CN49" s="246"/>
      <c r="CO49" s="246"/>
      <c r="CP49" s="246"/>
      <c r="CQ49" s="246"/>
      <c r="CR49" s="246"/>
      <c r="CS49" s="246"/>
      <c r="CT49" s="246"/>
      <c r="CU49" s="246"/>
      <c r="CV49" s="246"/>
      <c r="CW49" s="246"/>
      <c r="CX49" s="246"/>
      <c r="CY49" s="246"/>
      <c r="CZ49" s="246"/>
      <c r="DA49" s="246"/>
      <c r="DB49" s="246"/>
      <c r="DC49" s="246"/>
      <c r="DD49" s="246"/>
      <c r="DE49" s="246"/>
      <c r="DF49" s="246"/>
      <c r="DG49" s="246"/>
      <c r="DH49" s="246"/>
      <c r="DI49" s="246"/>
      <c r="DJ49" s="246"/>
      <c r="DK49" s="246"/>
      <c r="DL49" s="246"/>
      <c r="DM49" s="246"/>
      <c r="DN49" s="246"/>
      <c r="DO49" s="246"/>
      <c r="DP49" s="246"/>
      <c r="DQ49" s="246"/>
      <c r="DR49" s="246"/>
      <c r="DS49" s="246"/>
      <c r="DT49" s="246"/>
      <c r="DU49" s="246"/>
      <c r="DV49" s="246"/>
      <c r="DW49" s="246"/>
      <c r="DX49" s="246"/>
      <c r="DY49" s="246"/>
      <c r="DZ49" s="246"/>
      <c r="EA49" s="246"/>
      <c r="EB49" s="246"/>
      <c r="EC49" s="246"/>
      <c r="ED49" s="246"/>
      <c r="EE49" s="246"/>
      <c r="EF49" s="246"/>
      <c r="EG49" s="246"/>
      <c r="EH49" s="246"/>
      <c r="EI49" s="246"/>
      <c r="EJ49" s="246"/>
      <c r="EK49" s="246"/>
      <c r="EL49" s="246"/>
      <c r="EM49" s="246"/>
      <c r="EN49" s="246"/>
      <c r="EO49" s="246"/>
      <c r="EP49" s="246"/>
      <c r="EQ49" s="246"/>
      <c r="ER49" s="246"/>
      <c r="ES49" s="246"/>
      <c r="ET49" s="246"/>
      <c r="EU49" s="246"/>
      <c r="EV49" s="246"/>
      <c r="EW49" s="246"/>
      <c r="EX49" s="246"/>
      <c r="EY49" s="246"/>
      <c r="EZ49" s="246"/>
      <c r="FA49" s="246"/>
      <c r="FB49" s="246"/>
      <c r="FC49" s="246"/>
      <c r="FD49" s="246"/>
      <c r="FE49" s="246"/>
      <c r="FF49" s="246"/>
      <c r="FG49" s="246"/>
      <c r="FH49" s="246"/>
      <c r="FI49" s="246"/>
      <c r="FJ49" s="246"/>
      <c r="FK49" s="246"/>
      <c r="FL49" s="246"/>
      <c r="FM49" s="246"/>
      <c r="FN49" s="246"/>
      <c r="FO49" s="246"/>
      <c r="FP49" s="246"/>
      <c r="FQ49" s="246"/>
      <c r="FR49" s="246"/>
      <c r="FS49" s="246"/>
      <c r="FT49" s="246"/>
      <c r="FU49" s="246"/>
      <c r="FV49" s="246"/>
      <c r="FW49" s="246"/>
      <c r="FX49" s="246"/>
      <c r="FY49" s="246"/>
      <c r="FZ49" s="246"/>
      <c r="GA49" s="246"/>
      <c r="GB49" s="246"/>
      <c r="GC49" s="246"/>
      <c r="GD49" s="246"/>
      <c r="GE49" s="246"/>
      <c r="GF49" s="246"/>
      <c r="GG49" s="246"/>
      <c r="GH49" s="246"/>
      <c r="GI49" s="246"/>
      <c r="GJ49" s="246"/>
      <c r="GK49" s="246"/>
      <c r="GL49" s="246"/>
      <c r="GM49" s="246"/>
      <c r="GN49" s="246"/>
      <c r="GO49" s="246"/>
      <c r="GP49" s="246"/>
      <c r="GQ49" s="246"/>
      <c r="GR49" s="246"/>
      <c r="GS49" s="246"/>
      <c r="GT49" s="246"/>
      <c r="GU49" s="246"/>
      <c r="GV49" s="246"/>
      <c r="GW49" s="246"/>
      <c r="GX49" s="246"/>
      <c r="GY49" s="246"/>
      <c r="GZ49" s="246"/>
      <c r="HA49" s="246"/>
      <c r="HB49" s="246"/>
      <c r="HC49" s="246"/>
      <c r="HD49" s="246"/>
      <c r="HE49" s="246"/>
      <c r="HF49" s="246"/>
      <c r="HG49" s="246"/>
      <c r="HH49" s="246"/>
      <c r="HI49" s="246"/>
      <c r="HJ49" s="246"/>
      <c r="HK49" s="246"/>
      <c r="HL49" s="246"/>
      <c r="HM49" s="246"/>
      <c r="HN49" s="246"/>
      <c r="HO49" s="246"/>
      <c r="HP49" s="246"/>
      <c r="HQ49" s="246"/>
      <c r="HR49" s="246"/>
      <c r="HS49" s="246"/>
      <c r="HT49" s="246"/>
      <c r="HU49" s="246"/>
      <c r="HV49" s="246"/>
      <c r="HW49" s="246"/>
      <c r="HX49" s="246"/>
      <c r="HY49" s="246"/>
      <c r="HZ49" s="246"/>
    </row>
    <row r="50" spans="1:234" s="247" customFormat="1" ht="12">
      <c r="A50" s="262" t="s">
        <v>113</v>
      </c>
      <c r="B50" s="266" t="s">
        <v>229</v>
      </c>
      <c r="C50" s="262" t="s">
        <v>80</v>
      </c>
      <c r="D50" s="162">
        <v>0</v>
      </c>
      <c r="E50" s="163">
        <v>0</v>
      </c>
      <c r="F50" s="162">
        <v>0</v>
      </c>
      <c r="G50" s="159">
        <v>0</v>
      </c>
      <c r="H50" s="159">
        <v>0</v>
      </c>
      <c r="I50" s="159">
        <v>0</v>
      </c>
      <c r="J50" s="162">
        <v>0</v>
      </c>
      <c r="K50" s="162">
        <v>0</v>
      </c>
      <c r="L50" s="162">
        <v>0</v>
      </c>
      <c r="M50" s="162">
        <v>0</v>
      </c>
      <c r="N50" s="162">
        <v>0</v>
      </c>
      <c r="O50" s="159">
        <v>0</v>
      </c>
      <c r="P50" s="162">
        <v>0</v>
      </c>
      <c r="Q50" s="162">
        <v>0</v>
      </c>
      <c r="R50" s="162">
        <v>0</v>
      </c>
      <c r="S50" s="160">
        <v>0</v>
      </c>
      <c r="T50" s="162">
        <v>0</v>
      </c>
      <c r="U50" s="162">
        <v>0</v>
      </c>
      <c r="V50" s="162">
        <v>0</v>
      </c>
      <c r="W50" s="162">
        <v>0</v>
      </c>
      <c r="X50" s="162">
        <v>0</v>
      </c>
      <c r="Y50" s="162">
        <v>0</v>
      </c>
      <c r="Z50" s="162">
        <v>0</v>
      </c>
      <c r="AA50" s="162">
        <v>0</v>
      </c>
      <c r="AB50" s="162">
        <v>0</v>
      </c>
      <c r="AC50" s="159">
        <v>0</v>
      </c>
      <c r="AD50" s="159">
        <v>0</v>
      </c>
      <c r="AE50" s="159">
        <v>0</v>
      </c>
      <c r="AF50" s="159">
        <v>0</v>
      </c>
      <c r="AG50" s="159">
        <v>0</v>
      </c>
      <c r="AH50" s="159">
        <v>0</v>
      </c>
      <c r="AI50" s="159">
        <v>0</v>
      </c>
      <c r="AJ50" s="159">
        <v>0</v>
      </c>
      <c r="AK50" s="159">
        <v>0</v>
      </c>
      <c r="AL50" s="159">
        <v>0</v>
      </c>
      <c r="AM50" s="159">
        <v>0</v>
      </c>
      <c r="AN50" s="159">
        <v>0</v>
      </c>
      <c r="AO50" s="159">
        <v>0</v>
      </c>
      <c r="AP50" s="159">
        <v>0</v>
      </c>
      <c r="AQ50" s="159">
        <v>0</v>
      </c>
      <c r="AR50" s="159">
        <v>0</v>
      </c>
      <c r="AS50" s="162">
        <v>0</v>
      </c>
      <c r="AT50" s="162">
        <v>0</v>
      </c>
      <c r="AU50" s="162">
        <v>0</v>
      </c>
      <c r="AV50" s="162">
        <v>0</v>
      </c>
      <c r="AW50" s="277">
        <v>0</v>
      </c>
      <c r="AX50" s="162">
        <v>0</v>
      </c>
      <c r="AY50" s="162">
        <v>0</v>
      </c>
      <c r="AZ50" s="162">
        <v>0</v>
      </c>
      <c r="BA50" s="163">
        <v>0</v>
      </c>
      <c r="BB50" s="159">
        <v>0</v>
      </c>
      <c r="BC50" s="159">
        <v>0</v>
      </c>
      <c r="BD50" s="162">
        <v>0</v>
      </c>
      <c r="BE50" s="164">
        <v>0</v>
      </c>
      <c r="BF50" s="162">
        <v>0</v>
      </c>
      <c r="BG50" s="162">
        <v>1556.05433</v>
      </c>
      <c r="BH50" s="162">
        <v>1556.05433</v>
      </c>
      <c r="BI50" s="179"/>
      <c r="BJ50" s="179"/>
      <c r="BK50" s="179"/>
      <c r="BL50" s="179"/>
      <c r="BM50" s="179"/>
      <c r="BN50" s="179"/>
      <c r="BO50" s="179"/>
      <c r="BP50" s="179"/>
      <c r="BQ50" s="179"/>
      <c r="BR50" s="179"/>
      <c r="BS50" s="179"/>
      <c r="BT50" s="246"/>
      <c r="BU50" s="246"/>
      <c r="BV50" s="246"/>
      <c r="BW50" s="246"/>
      <c r="BX50" s="246"/>
      <c r="BY50" s="246"/>
      <c r="BZ50" s="246"/>
      <c r="CA50" s="246"/>
      <c r="CB50" s="246"/>
      <c r="CC50" s="246"/>
      <c r="CD50" s="246"/>
      <c r="CE50" s="246"/>
      <c r="CF50" s="246"/>
      <c r="CG50" s="246"/>
      <c r="CH50" s="246"/>
      <c r="CI50" s="246"/>
      <c r="CJ50" s="246"/>
      <c r="CK50" s="246"/>
      <c r="CL50" s="246"/>
      <c r="CM50" s="246"/>
      <c r="CN50" s="246"/>
      <c r="CO50" s="246"/>
      <c r="CP50" s="246"/>
      <c r="CQ50" s="246"/>
      <c r="CR50" s="246"/>
      <c r="CS50" s="246"/>
      <c r="CT50" s="246"/>
      <c r="CU50" s="246"/>
      <c r="CV50" s="246"/>
      <c r="CW50" s="246"/>
      <c r="CX50" s="246"/>
      <c r="CY50" s="246"/>
      <c r="CZ50" s="246"/>
      <c r="DA50" s="246"/>
      <c r="DB50" s="246"/>
      <c r="DC50" s="246"/>
      <c r="DD50" s="246"/>
      <c r="DE50" s="246"/>
      <c r="DF50" s="246"/>
      <c r="DG50" s="246"/>
      <c r="DH50" s="246"/>
      <c r="DI50" s="246"/>
      <c r="DJ50" s="246"/>
      <c r="DK50" s="246"/>
      <c r="DL50" s="246"/>
      <c r="DM50" s="246"/>
      <c r="DN50" s="246"/>
      <c r="DO50" s="246"/>
      <c r="DP50" s="246"/>
      <c r="DQ50" s="246"/>
      <c r="DR50" s="246"/>
      <c r="DS50" s="246"/>
      <c r="DT50" s="246"/>
      <c r="DU50" s="246"/>
      <c r="DV50" s="246"/>
      <c r="DW50" s="246"/>
      <c r="DX50" s="246"/>
      <c r="DY50" s="246"/>
      <c r="DZ50" s="246"/>
      <c r="EA50" s="246"/>
      <c r="EB50" s="246"/>
      <c r="EC50" s="246"/>
      <c r="ED50" s="246"/>
      <c r="EE50" s="246"/>
      <c r="EF50" s="246"/>
      <c r="EG50" s="246"/>
      <c r="EH50" s="246"/>
      <c r="EI50" s="246"/>
      <c r="EJ50" s="246"/>
      <c r="EK50" s="246"/>
      <c r="EL50" s="246"/>
      <c r="EM50" s="246"/>
      <c r="EN50" s="246"/>
      <c r="EO50" s="246"/>
      <c r="EP50" s="246"/>
      <c r="EQ50" s="246"/>
      <c r="ER50" s="246"/>
      <c r="ES50" s="246"/>
      <c r="ET50" s="246"/>
      <c r="EU50" s="246"/>
      <c r="EV50" s="246"/>
      <c r="EW50" s="246"/>
      <c r="EX50" s="246"/>
      <c r="EY50" s="246"/>
      <c r="EZ50" s="246"/>
      <c r="FA50" s="246"/>
      <c r="FB50" s="246"/>
      <c r="FC50" s="246"/>
      <c r="FD50" s="246"/>
      <c r="FE50" s="246"/>
      <c r="FF50" s="246"/>
      <c r="FG50" s="246"/>
      <c r="FH50" s="246"/>
      <c r="FI50" s="246"/>
      <c r="FJ50" s="246"/>
      <c r="FK50" s="246"/>
      <c r="FL50" s="246"/>
      <c r="FM50" s="246"/>
      <c r="FN50" s="246"/>
      <c r="FO50" s="246"/>
      <c r="FP50" s="246"/>
      <c r="FQ50" s="246"/>
      <c r="FR50" s="246"/>
      <c r="FS50" s="246"/>
      <c r="FT50" s="246"/>
      <c r="FU50" s="246"/>
      <c r="FV50" s="246"/>
      <c r="FW50" s="246"/>
      <c r="FX50" s="246"/>
      <c r="FY50" s="246"/>
      <c r="FZ50" s="246"/>
      <c r="GA50" s="246"/>
      <c r="GB50" s="246"/>
      <c r="GC50" s="246"/>
      <c r="GD50" s="246"/>
      <c r="GE50" s="246"/>
      <c r="GF50" s="246"/>
      <c r="GG50" s="246"/>
      <c r="GH50" s="246"/>
      <c r="GI50" s="246"/>
      <c r="GJ50" s="246"/>
      <c r="GK50" s="246"/>
      <c r="GL50" s="246"/>
      <c r="GM50" s="246"/>
      <c r="GN50" s="246"/>
      <c r="GO50" s="246"/>
      <c r="GP50" s="246"/>
      <c r="GQ50" s="246"/>
      <c r="GR50" s="246"/>
      <c r="GS50" s="246"/>
      <c r="GT50" s="246"/>
      <c r="GU50" s="246"/>
      <c r="GV50" s="246"/>
      <c r="GW50" s="246"/>
      <c r="GX50" s="246"/>
      <c r="GY50" s="246"/>
      <c r="GZ50" s="246"/>
      <c r="HA50" s="246"/>
      <c r="HB50" s="246"/>
      <c r="HC50" s="246"/>
      <c r="HD50" s="246"/>
      <c r="HE50" s="246"/>
      <c r="HF50" s="246"/>
      <c r="HG50" s="246"/>
      <c r="HH50" s="246"/>
      <c r="HI50" s="246"/>
      <c r="HJ50" s="246"/>
      <c r="HK50" s="246"/>
      <c r="HL50" s="246"/>
      <c r="HM50" s="246"/>
      <c r="HN50" s="246"/>
      <c r="HO50" s="246"/>
      <c r="HP50" s="246"/>
      <c r="HQ50" s="246"/>
      <c r="HR50" s="246"/>
      <c r="HS50" s="246"/>
      <c r="HT50" s="246"/>
      <c r="HU50" s="246"/>
      <c r="HV50" s="246"/>
      <c r="HW50" s="246"/>
      <c r="HX50" s="246"/>
      <c r="HY50" s="246"/>
      <c r="HZ50" s="246"/>
    </row>
    <row r="51" spans="1:234" s="267" customFormat="1" ht="12">
      <c r="A51" s="262" t="s">
        <v>116</v>
      </c>
      <c r="B51" s="266" t="s">
        <v>82</v>
      </c>
      <c r="C51" s="262" t="s">
        <v>83</v>
      </c>
      <c r="D51" s="162">
        <v>23.335447999999996</v>
      </c>
      <c r="E51" s="163">
        <v>0</v>
      </c>
      <c r="F51" s="162">
        <v>0</v>
      </c>
      <c r="G51" s="159">
        <v>0</v>
      </c>
      <c r="H51" s="159">
        <v>0</v>
      </c>
      <c r="I51" s="159">
        <v>0</v>
      </c>
      <c r="J51" s="162">
        <v>0</v>
      </c>
      <c r="K51" s="162">
        <v>0</v>
      </c>
      <c r="L51" s="162">
        <v>0</v>
      </c>
      <c r="M51" s="162">
        <v>0</v>
      </c>
      <c r="N51" s="162">
        <v>0</v>
      </c>
      <c r="O51" s="159">
        <v>0</v>
      </c>
      <c r="P51" s="162">
        <v>0</v>
      </c>
      <c r="Q51" s="162">
        <v>0</v>
      </c>
      <c r="R51" s="162">
        <v>0</v>
      </c>
      <c r="S51" s="160">
        <v>0.63</v>
      </c>
      <c r="T51" s="162">
        <v>0</v>
      </c>
      <c r="U51" s="162">
        <v>0</v>
      </c>
      <c r="V51" s="162">
        <v>0</v>
      </c>
      <c r="W51" s="162">
        <v>0</v>
      </c>
      <c r="X51" s="162">
        <v>0.23</v>
      </c>
      <c r="Y51" s="162">
        <v>0</v>
      </c>
      <c r="Z51" s="162">
        <v>0</v>
      </c>
      <c r="AA51" s="162">
        <v>0</v>
      </c>
      <c r="AB51" s="162">
        <v>0.4</v>
      </c>
      <c r="AC51" s="159">
        <v>0</v>
      </c>
      <c r="AD51" s="159">
        <v>0</v>
      </c>
      <c r="AE51" s="159">
        <v>0.4</v>
      </c>
      <c r="AF51" s="159">
        <v>0</v>
      </c>
      <c r="AG51" s="159">
        <v>0</v>
      </c>
      <c r="AH51" s="159">
        <v>0</v>
      </c>
      <c r="AI51" s="159">
        <v>0</v>
      </c>
      <c r="AJ51" s="159">
        <v>0</v>
      </c>
      <c r="AK51" s="159">
        <v>0</v>
      </c>
      <c r="AL51" s="159">
        <v>0</v>
      </c>
      <c r="AM51" s="159">
        <v>0</v>
      </c>
      <c r="AN51" s="159">
        <v>0</v>
      </c>
      <c r="AO51" s="159">
        <v>0</v>
      </c>
      <c r="AP51" s="159">
        <v>0</v>
      </c>
      <c r="AQ51" s="159">
        <v>0</v>
      </c>
      <c r="AR51" s="159">
        <v>0</v>
      </c>
      <c r="AS51" s="162">
        <v>0</v>
      </c>
      <c r="AT51" s="162">
        <v>0</v>
      </c>
      <c r="AU51" s="162">
        <v>0</v>
      </c>
      <c r="AV51" s="162">
        <v>0</v>
      </c>
      <c r="AW51" s="162">
        <v>0</v>
      </c>
      <c r="AX51" s="277">
        <v>22.705447999999997</v>
      </c>
      <c r="AY51" s="162">
        <v>0</v>
      </c>
      <c r="AZ51" s="162">
        <v>0</v>
      </c>
      <c r="BA51" s="163">
        <v>0</v>
      </c>
      <c r="BB51" s="159">
        <v>0</v>
      </c>
      <c r="BC51" s="159">
        <v>0</v>
      </c>
      <c r="BD51" s="162">
        <v>0</v>
      </c>
      <c r="BE51" s="164">
        <v>0</v>
      </c>
      <c r="BF51" s="162">
        <v>0.63</v>
      </c>
      <c r="BG51" s="258">
        <v>26.84</v>
      </c>
      <c r="BH51" s="162">
        <v>50.175447999999996</v>
      </c>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179"/>
      <c r="EJ51" s="179"/>
      <c r="EK51" s="179"/>
      <c r="EL51" s="179"/>
      <c r="EM51" s="179"/>
      <c r="EN51" s="179"/>
      <c r="EO51" s="179"/>
      <c r="EP51" s="179"/>
      <c r="EQ51" s="179"/>
      <c r="ER51" s="179"/>
      <c r="ES51" s="179"/>
      <c r="ET51" s="179"/>
      <c r="EU51" s="179"/>
      <c r="EV51" s="179"/>
      <c r="EW51" s="179"/>
      <c r="EX51" s="179"/>
      <c r="EY51" s="179"/>
      <c r="EZ51" s="179"/>
      <c r="FA51" s="179"/>
      <c r="FB51" s="179"/>
      <c r="FC51" s="179"/>
      <c r="FD51" s="179"/>
      <c r="FE51" s="179"/>
      <c r="FF51" s="179"/>
      <c r="FG51" s="179"/>
      <c r="FH51" s="179"/>
      <c r="FI51" s="179"/>
      <c r="FJ51" s="179"/>
      <c r="FK51" s="179"/>
      <c r="FL51" s="179"/>
      <c r="FM51" s="179"/>
      <c r="FN51" s="179"/>
      <c r="FO51" s="179"/>
      <c r="FP51" s="179"/>
      <c r="FQ51" s="179"/>
      <c r="FR51" s="179"/>
      <c r="FS51" s="179"/>
      <c r="FT51" s="179"/>
      <c r="FU51" s="179"/>
      <c r="FV51" s="179"/>
      <c r="FW51" s="179"/>
      <c r="FX51" s="179"/>
      <c r="FY51" s="179"/>
      <c r="FZ51" s="179"/>
      <c r="GA51" s="179"/>
      <c r="GB51" s="179"/>
      <c r="GC51" s="179"/>
      <c r="GD51" s="179"/>
      <c r="GE51" s="179"/>
      <c r="GF51" s="179"/>
      <c r="GG51" s="179"/>
      <c r="GH51" s="179"/>
      <c r="GI51" s="179"/>
      <c r="GJ51" s="179"/>
      <c r="GK51" s="179"/>
      <c r="GL51" s="179"/>
      <c r="GM51" s="179"/>
      <c r="GN51" s="179"/>
      <c r="GO51" s="179"/>
      <c r="GP51" s="179"/>
      <c r="GQ51" s="179"/>
      <c r="GR51" s="179"/>
      <c r="GS51" s="179"/>
      <c r="GT51" s="179"/>
      <c r="GU51" s="179"/>
      <c r="GV51" s="179"/>
      <c r="GW51" s="179"/>
      <c r="GX51" s="179"/>
      <c r="GY51" s="179"/>
      <c r="GZ51" s="179"/>
      <c r="HA51" s="179"/>
      <c r="HB51" s="179"/>
      <c r="HC51" s="179"/>
      <c r="HD51" s="179"/>
      <c r="HE51" s="179"/>
      <c r="HF51" s="179"/>
      <c r="HG51" s="179"/>
      <c r="HH51" s="179"/>
      <c r="HI51" s="179"/>
      <c r="HJ51" s="179"/>
      <c r="HK51" s="179"/>
      <c r="HL51" s="179"/>
      <c r="HM51" s="179"/>
      <c r="HN51" s="179"/>
      <c r="HO51" s="179"/>
      <c r="HP51" s="179"/>
      <c r="HQ51" s="179"/>
      <c r="HR51" s="179"/>
      <c r="HS51" s="179"/>
      <c r="HT51" s="179"/>
      <c r="HU51" s="179"/>
      <c r="HV51" s="179"/>
      <c r="HW51" s="179"/>
      <c r="HX51" s="179"/>
      <c r="HY51" s="179"/>
      <c r="HZ51" s="179"/>
    </row>
    <row r="52" spans="1:234" s="247" customFormat="1" ht="12">
      <c r="A52" s="262" t="s">
        <v>118</v>
      </c>
      <c r="B52" s="266" t="s">
        <v>85</v>
      </c>
      <c r="C52" s="262" t="s">
        <v>86</v>
      </c>
      <c r="D52" s="162">
        <v>0.252651</v>
      </c>
      <c r="E52" s="163">
        <v>0</v>
      </c>
      <c r="F52" s="162">
        <v>0</v>
      </c>
      <c r="G52" s="159">
        <v>0</v>
      </c>
      <c r="H52" s="159">
        <v>0</v>
      </c>
      <c r="I52" s="159">
        <v>0</v>
      </c>
      <c r="J52" s="162">
        <v>0</v>
      </c>
      <c r="K52" s="162">
        <v>0</v>
      </c>
      <c r="L52" s="162">
        <v>0</v>
      </c>
      <c r="M52" s="162">
        <v>0</v>
      </c>
      <c r="N52" s="162">
        <v>0</v>
      </c>
      <c r="O52" s="159">
        <v>0</v>
      </c>
      <c r="P52" s="162">
        <v>0</v>
      </c>
      <c r="Q52" s="162">
        <v>0</v>
      </c>
      <c r="R52" s="162">
        <v>0</v>
      </c>
      <c r="S52" s="160">
        <v>0</v>
      </c>
      <c r="T52" s="162">
        <v>0</v>
      </c>
      <c r="U52" s="162">
        <v>0</v>
      </c>
      <c r="V52" s="162">
        <v>0</v>
      </c>
      <c r="W52" s="162">
        <v>0</v>
      </c>
      <c r="X52" s="162">
        <v>0</v>
      </c>
      <c r="Y52" s="162">
        <v>0</v>
      </c>
      <c r="Z52" s="162">
        <v>0</v>
      </c>
      <c r="AA52" s="162">
        <v>0</v>
      </c>
      <c r="AB52" s="162">
        <v>0</v>
      </c>
      <c r="AC52" s="159">
        <v>0</v>
      </c>
      <c r="AD52" s="159">
        <v>0</v>
      </c>
      <c r="AE52" s="159">
        <v>0</v>
      </c>
      <c r="AF52" s="159">
        <v>0</v>
      </c>
      <c r="AG52" s="159">
        <v>0</v>
      </c>
      <c r="AH52" s="159">
        <v>0</v>
      </c>
      <c r="AI52" s="159">
        <v>0</v>
      </c>
      <c r="AJ52" s="159">
        <v>0</v>
      </c>
      <c r="AK52" s="159">
        <v>0</v>
      </c>
      <c r="AL52" s="159">
        <v>0</v>
      </c>
      <c r="AM52" s="159">
        <v>0</v>
      </c>
      <c r="AN52" s="159">
        <v>0</v>
      </c>
      <c r="AO52" s="159">
        <v>0</v>
      </c>
      <c r="AP52" s="159">
        <v>0</v>
      </c>
      <c r="AQ52" s="159">
        <v>0</v>
      </c>
      <c r="AR52" s="159">
        <v>0</v>
      </c>
      <c r="AS52" s="162">
        <v>0</v>
      </c>
      <c r="AT52" s="162">
        <v>0</v>
      </c>
      <c r="AU52" s="162">
        <v>0</v>
      </c>
      <c r="AV52" s="162">
        <v>0</v>
      </c>
      <c r="AW52" s="162">
        <v>0</v>
      </c>
      <c r="AX52" s="162">
        <v>0</v>
      </c>
      <c r="AY52" s="277">
        <v>0.252651</v>
      </c>
      <c r="AZ52" s="162">
        <v>0</v>
      </c>
      <c r="BA52" s="163">
        <v>0</v>
      </c>
      <c r="BB52" s="159">
        <v>0</v>
      </c>
      <c r="BC52" s="159">
        <v>0</v>
      </c>
      <c r="BD52" s="162">
        <v>0</v>
      </c>
      <c r="BE52" s="164">
        <v>0</v>
      </c>
      <c r="BF52" s="162">
        <v>0</v>
      </c>
      <c r="BG52" s="162">
        <v>0.2</v>
      </c>
      <c r="BH52" s="162">
        <v>0.452651</v>
      </c>
      <c r="BI52" s="179"/>
      <c r="BJ52" s="179"/>
      <c r="BK52" s="179"/>
      <c r="BL52" s="179"/>
      <c r="BM52" s="179"/>
      <c r="BN52" s="179"/>
      <c r="BO52" s="179"/>
      <c r="BP52" s="179"/>
      <c r="BQ52" s="179"/>
      <c r="BR52" s="179"/>
      <c r="BS52" s="179"/>
      <c r="BT52" s="246"/>
      <c r="BU52" s="246"/>
      <c r="BV52" s="246"/>
      <c r="BW52" s="246"/>
      <c r="BX52" s="246"/>
      <c r="BY52" s="246"/>
      <c r="BZ52" s="246"/>
      <c r="CA52" s="246"/>
      <c r="CB52" s="246"/>
      <c r="CC52" s="246"/>
      <c r="CD52" s="246"/>
      <c r="CE52" s="246"/>
      <c r="CF52" s="246"/>
      <c r="CG52" s="246"/>
      <c r="CH52" s="246"/>
      <c r="CI52" s="246"/>
      <c r="CJ52" s="246"/>
      <c r="CK52" s="246"/>
      <c r="CL52" s="246"/>
      <c r="CM52" s="246"/>
      <c r="CN52" s="246"/>
      <c r="CO52" s="246"/>
      <c r="CP52" s="246"/>
      <c r="CQ52" s="246"/>
      <c r="CR52" s="246"/>
      <c r="CS52" s="246"/>
      <c r="CT52" s="246"/>
      <c r="CU52" s="246"/>
      <c r="CV52" s="246"/>
      <c r="CW52" s="246"/>
      <c r="CX52" s="246"/>
      <c r="CY52" s="246"/>
      <c r="CZ52" s="246"/>
      <c r="DA52" s="246"/>
      <c r="DB52" s="246"/>
      <c r="DC52" s="246"/>
      <c r="DD52" s="246"/>
      <c r="DE52" s="246"/>
      <c r="DF52" s="246"/>
      <c r="DG52" s="246"/>
      <c r="DH52" s="246"/>
      <c r="DI52" s="246"/>
      <c r="DJ52" s="246"/>
      <c r="DK52" s="246"/>
      <c r="DL52" s="246"/>
      <c r="DM52" s="246"/>
      <c r="DN52" s="246"/>
      <c r="DO52" s="246"/>
      <c r="DP52" s="246"/>
      <c r="DQ52" s="246"/>
      <c r="DR52" s="246"/>
      <c r="DS52" s="246"/>
      <c r="DT52" s="246"/>
      <c r="DU52" s="246"/>
      <c r="DV52" s="246"/>
      <c r="DW52" s="246"/>
      <c r="DX52" s="246"/>
      <c r="DY52" s="246"/>
      <c r="DZ52" s="246"/>
      <c r="EA52" s="246"/>
      <c r="EB52" s="246"/>
      <c r="EC52" s="246"/>
      <c r="ED52" s="246"/>
      <c r="EE52" s="246"/>
      <c r="EF52" s="246"/>
      <c r="EG52" s="246"/>
      <c r="EH52" s="246"/>
      <c r="EI52" s="246"/>
      <c r="EJ52" s="246"/>
      <c r="EK52" s="246"/>
      <c r="EL52" s="246"/>
      <c r="EM52" s="246"/>
      <c r="EN52" s="246"/>
      <c r="EO52" s="246"/>
      <c r="EP52" s="246"/>
      <c r="EQ52" s="246"/>
      <c r="ER52" s="246"/>
      <c r="ES52" s="246"/>
      <c r="ET52" s="246"/>
      <c r="EU52" s="246"/>
      <c r="EV52" s="246"/>
      <c r="EW52" s="246"/>
      <c r="EX52" s="246"/>
      <c r="EY52" s="246"/>
      <c r="EZ52" s="246"/>
      <c r="FA52" s="246"/>
      <c r="FB52" s="246"/>
      <c r="FC52" s="246"/>
      <c r="FD52" s="246"/>
      <c r="FE52" s="246"/>
      <c r="FF52" s="246"/>
      <c r="FG52" s="246"/>
      <c r="FH52" s="246"/>
      <c r="FI52" s="246"/>
      <c r="FJ52" s="246"/>
      <c r="FK52" s="246"/>
      <c r="FL52" s="246"/>
      <c r="FM52" s="246"/>
      <c r="FN52" s="246"/>
      <c r="FO52" s="246"/>
      <c r="FP52" s="246"/>
      <c r="FQ52" s="246"/>
      <c r="FR52" s="246"/>
      <c r="FS52" s="246"/>
      <c r="FT52" s="246"/>
      <c r="FU52" s="246"/>
      <c r="FV52" s="246"/>
      <c r="FW52" s="246"/>
      <c r="FX52" s="246"/>
      <c r="FY52" s="246"/>
      <c r="FZ52" s="246"/>
      <c r="GA52" s="246"/>
      <c r="GB52" s="246"/>
      <c r="GC52" s="246"/>
      <c r="GD52" s="246"/>
      <c r="GE52" s="246"/>
      <c r="GF52" s="246"/>
      <c r="GG52" s="246"/>
      <c r="GH52" s="246"/>
      <c r="GI52" s="246"/>
      <c r="GJ52" s="246"/>
      <c r="GK52" s="246"/>
      <c r="GL52" s="246"/>
      <c r="GM52" s="246"/>
      <c r="GN52" s="246"/>
      <c r="GO52" s="246"/>
      <c r="GP52" s="246"/>
      <c r="GQ52" s="246"/>
      <c r="GR52" s="246"/>
      <c r="GS52" s="246"/>
      <c r="GT52" s="246"/>
      <c r="GU52" s="246"/>
      <c r="GV52" s="246"/>
      <c r="GW52" s="246"/>
      <c r="GX52" s="246"/>
      <c r="GY52" s="246"/>
      <c r="GZ52" s="246"/>
      <c r="HA52" s="246"/>
      <c r="HB52" s="246"/>
      <c r="HC52" s="246"/>
      <c r="HD52" s="246"/>
      <c r="HE52" s="246"/>
      <c r="HF52" s="246"/>
      <c r="HG52" s="246"/>
      <c r="HH52" s="246"/>
      <c r="HI52" s="246"/>
      <c r="HJ52" s="246"/>
      <c r="HK52" s="246"/>
      <c r="HL52" s="246"/>
      <c r="HM52" s="246"/>
      <c r="HN52" s="246"/>
      <c r="HO52" s="246"/>
      <c r="HP52" s="246"/>
      <c r="HQ52" s="246"/>
      <c r="HR52" s="246"/>
      <c r="HS52" s="246"/>
      <c r="HT52" s="246"/>
      <c r="HU52" s="246"/>
      <c r="HV52" s="246"/>
      <c r="HW52" s="246"/>
      <c r="HX52" s="246"/>
      <c r="HY52" s="246"/>
      <c r="HZ52" s="246"/>
    </row>
    <row r="53" spans="1:234" s="247" customFormat="1" ht="12">
      <c r="A53" s="262" t="s">
        <v>121</v>
      </c>
      <c r="B53" s="266" t="s">
        <v>88</v>
      </c>
      <c r="C53" s="262" t="s">
        <v>89</v>
      </c>
      <c r="D53" s="162">
        <v>0</v>
      </c>
      <c r="E53" s="163">
        <v>0</v>
      </c>
      <c r="F53" s="162">
        <v>0</v>
      </c>
      <c r="G53" s="159">
        <v>0</v>
      </c>
      <c r="H53" s="159">
        <v>0</v>
      </c>
      <c r="I53" s="159">
        <v>0</v>
      </c>
      <c r="J53" s="162">
        <v>0</v>
      </c>
      <c r="K53" s="162">
        <v>0</v>
      </c>
      <c r="L53" s="162">
        <v>0</v>
      </c>
      <c r="M53" s="162">
        <v>0</v>
      </c>
      <c r="N53" s="162">
        <v>0</v>
      </c>
      <c r="O53" s="159">
        <v>0</v>
      </c>
      <c r="P53" s="162">
        <v>0</v>
      </c>
      <c r="Q53" s="162">
        <v>0</v>
      </c>
      <c r="R53" s="162">
        <v>0</v>
      </c>
      <c r="S53" s="160">
        <v>0</v>
      </c>
      <c r="T53" s="162">
        <v>0</v>
      </c>
      <c r="U53" s="162">
        <v>0</v>
      </c>
      <c r="V53" s="162">
        <v>0</v>
      </c>
      <c r="W53" s="162">
        <v>0</v>
      </c>
      <c r="X53" s="162">
        <v>0</v>
      </c>
      <c r="Y53" s="162">
        <v>0</v>
      </c>
      <c r="Z53" s="162">
        <v>0</v>
      </c>
      <c r="AA53" s="162">
        <v>0</v>
      </c>
      <c r="AB53" s="162">
        <v>0</v>
      </c>
      <c r="AC53" s="159">
        <v>0</v>
      </c>
      <c r="AD53" s="159">
        <v>0</v>
      </c>
      <c r="AE53" s="159">
        <v>0</v>
      </c>
      <c r="AF53" s="159">
        <v>0</v>
      </c>
      <c r="AG53" s="159">
        <v>0</v>
      </c>
      <c r="AH53" s="159">
        <v>0</v>
      </c>
      <c r="AI53" s="159">
        <v>0</v>
      </c>
      <c r="AJ53" s="159">
        <v>0</v>
      </c>
      <c r="AK53" s="159">
        <v>0</v>
      </c>
      <c r="AL53" s="159">
        <v>0</v>
      </c>
      <c r="AM53" s="159">
        <v>0</v>
      </c>
      <c r="AN53" s="159">
        <v>0</v>
      </c>
      <c r="AO53" s="159">
        <v>0</v>
      </c>
      <c r="AP53" s="159">
        <v>0</v>
      </c>
      <c r="AQ53" s="159">
        <v>0</v>
      </c>
      <c r="AR53" s="159">
        <v>0</v>
      </c>
      <c r="AS53" s="162">
        <v>0</v>
      </c>
      <c r="AT53" s="162">
        <v>0</v>
      </c>
      <c r="AU53" s="162">
        <v>0</v>
      </c>
      <c r="AV53" s="162">
        <v>0</v>
      </c>
      <c r="AW53" s="162">
        <v>0</v>
      </c>
      <c r="AX53" s="162">
        <v>0</v>
      </c>
      <c r="AY53" s="162">
        <v>0</v>
      </c>
      <c r="AZ53" s="277">
        <v>0</v>
      </c>
      <c r="BA53" s="163">
        <v>0</v>
      </c>
      <c r="BB53" s="159">
        <v>0</v>
      </c>
      <c r="BC53" s="159">
        <v>0</v>
      </c>
      <c r="BD53" s="162">
        <v>0</v>
      </c>
      <c r="BE53" s="164">
        <v>0</v>
      </c>
      <c r="BF53" s="162">
        <v>0</v>
      </c>
      <c r="BG53" s="162">
        <v>0</v>
      </c>
      <c r="BH53" s="162">
        <v>0</v>
      </c>
      <c r="BI53" s="179"/>
      <c r="BJ53" s="179"/>
      <c r="BK53" s="179"/>
      <c r="BL53" s="179"/>
      <c r="BM53" s="179"/>
      <c r="BN53" s="179"/>
      <c r="BO53" s="179"/>
      <c r="BP53" s="179"/>
      <c r="BQ53" s="179"/>
      <c r="BR53" s="179"/>
      <c r="BS53" s="179"/>
      <c r="BT53" s="246"/>
      <c r="BU53" s="246"/>
      <c r="BV53" s="246"/>
      <c r="BW53" s="246"/>
      <c r="BX53" s="246"/>
      <c r="BY53" s="246"/>
      <c r="BZ53" s="246"/>
      <c r="CA53" s="246"/>
      <c r="CB53" s="246"/>
      <c r="CC53" s="246"/>
      <c r="CD53" s="246"/>
      <c r="CE53" s="246"/>
      <c r="CF53" s="246"/>
      <c r="CG53" s="246"/>
      <c r="CH53" s="246"/>
      <c r="CI53" s="246"/>
      <c r="CJ53" s="246"/>
      <c r="CK53" s="246"/>
      <c r="CL53" s="246"/>
      <c r="CM53" s="246"/>
      <c r="CN53" s="246"/>
      <c r="CO53" s="246"/>
      <c r="CP53" s="246"/>
      <c r="CQ53" s="246"/>
      <c r="CR53" s="246"/>
      <c r="CS53" s="246"/>
      <c r="CT53" s="246"/>
      <c r="CU53" s="246"/>
      <c r="CV53" s="246"/>
      <c r="CW53" s="246"/>
      <c r="CX53" s="246"/>
      <c r="CY53" s="246"/>
      <c r="CZ53" s="246"/>
      <c r="DA53" s="246"/>
      <c r="DB53" s="246"/>
      <c r="DC53" s="246"/>
      <c r="DD53" s="246"/>
      <c r="DE53" s="246"/>
      <c r="DF53" s="246"/>
      <c r="DG53" s="246"/>
      <c r="DH53" s="246"/>
      <c r="DI53" s="246"/>
      <c r="DJ53" s="246"/>
      <c r="DK53" s="246"/>
      <c r="DL53" s="246"/>
      <c r="DM53" s="246"/>
      <c r="DN53" s="246"/>
      <c r="DO53" s="246"/>
      <c r="DP53" s="246"/>
      <c r="DQ53" s="246"/>
      <c r="DR53" s="246"/>
      <c r="DS53" s="246"/>
      <c r="DT53" s="246"/>
      <c r="DU53" s="246"/>
      <c r="DV53" s="246"/>
      <c r="DW53" s="246"/>
      <c r="DX53" s="246"/>
      <c r="DY53" s="246"/>
      <c r="DZ53" s="246"/>
      <c r="EA53" s="246"/>
      <c r="EB53" s="246"/>
      <c r="EC53" s="246"/>
      <c r="ED53" s="246"/>
      <c r="EE53" s="246"/>
      <c r="EF53" s="246"/>
      <c r="EG53" s="246"/>
      <c r="EH53" s="246"/>
      <c r="EI53" s="246"/>
      <c r="EJ53" s="246"/>
      <c r="EK53" s="246"/>
      <c r="EL53" s="246"/>
      <c r="EM53" s="246"/>
      <c r="EN53" s="246"/>
      <c r="EO53" s="246"/>
      <c r="EP53" s="246"/>
      <c r="EQ53" s="246"/>
      <c r="ER53" s="246"/>
      <c r="ES53" s="246"/>
      <c r="ET53" s="246"/>
      <c r="EU53" s="246"/>
      <c r="EV53" s="246"/>
      <c r="EW53" s="246"/>
      <c r="EX53" s="246"/>
      <c r="EY53" s="246"/>
      <c r="EZ53" s="246"/>
      <c r="FA53" s="246"/>
      <c r="FB53" s="246"/>
      <c r="FC53" s="246"/>
      <c r="FD53" s="246"/>
      <c r="FE53" s="246"/>
      <c r="FF53" s="246"/>
      <c r="FG53" s="246"/>
      <c r="FH53" s="246"/>
      <c r="FI53" s="246"/>
      <c r="FJ53" s="246"/>
      <c r="FK53" s="246"/>
      <c r="FL53" s="246"/>
      <c r="FM53" s="246"/>
      <c r="FN53" s="246"/>
      <c r="FO53" s="246"/>
      <c r="FP53" s="246"/>
      <c r="FQ53" s="246"/>
      <c r="FR53" s="246"/>
      <c r="FS53" s="246"/>
      <c r="FT53" s="246"/>
      <c r="FU53" s="246"/>
      <c r="FV53" s="246"/>
      <c r="FW53" s="246"/>
      <c r="FX53" s="246"/>
      <c r="FY53" s="246"/>
      <c r="FZ53" s="246"/>
      <c r="GA53" s="246"/>
      <c r="GB53" s="246"/>
      <c r="GC53" s="246"/>
      <c r="GD53" s="246"/>
      <c r="GE53" s="246"/>
      <c r="GF53" s="246"/>
      <c r="GG53" s="246"/>
      <c r="GH53" s="246"/>
      <c r="GI53" s="246"/>
      <c r="GJ53" s="246"/>
      <c r="GK53" s="246"/>
      <c r="GL53" s="246"/>
      <c r="GM53" s="246"/>
      <c r="GN53" s="246"/>
      <c r="GO53" s="246"/>
      <c r="GP53" s="246"/>
      <c r="GQ53" s="246"/>
      <c r="GR53" s="246"/>
      <c r="GS53" s="246"/>
      <c r="GT53" s="246"/>
      <c r="GU53" s="246"/>
      <c r="GV53" s="246"/>
      <c r="GW53" s="246"/>
      <c r="GX53" s="246"/>
      <c r="GY53" s="246"/>
      <c r="GZ53" s="246"/>
      <c r="HA53" s="246"/>
      <c r="HB53" s="246"/>
      <c r="HC53" s="246"/>
      <c r="HD53" s="246"/>
      <c r="HE53" s="246"/>
      <c r="HF53" s="246"/>
      <c r="HG53" s="246"/>
      <c r="HH53" s="246"/>
      <c r="HI53" s="246"/>
      <c r="HJ53" s="246"/>
      <c r="HK53" s="246"/>
      <c r="HL53" s="246"/>
      <c r="HM53" s="246"/>
      <c r="HN53" s="246"/>
      <c r="HO53" s="246"/>
      <c r="HP53" s="246"/>
      <c r="HQ53" s="246"/>
      <c r="HR53" s="246"/>
      <c r="HS53" s="246"/>
      <c r="HT53" s="246"/>
      <c r="HU53" s="246"/>
      <c r="HV53" s="246"/>
      <c r="HW53" s="246"/>
      <c r="HX53" s="246"/>
      <c r="HY53" s="246"/>
      <c r="HZ53" s="246"/>
    </row>
    <row r="54" spans="1:234" s="247" customFormat="1" ht="12">
      <c r="A54" s="262" t="s">
        <v>124</v>
      </c>
      <c r="B54" s="258" t="s">
        <v>128</v>
      </c>
      <c r="C54" s="262" t="s">
        <v>129</v>
      </c>
      <c r="D54" s="162">
        <v>1.3200809999999998</v>
      </c>
      <c r="E54" s="163">
        <v>0</v>
      </c>
      <c r="F54" s="162">
        <v>0</v>
      </c>
      <c r="G54" s="159">
        <v>0</v>
      </c>
      <c r="H54" s="159">
        <v>0</v>
      </c>
      <c r="I54" s="159">
        <v>0</v>
      </c>
      <c r="J54" s="162">
        <v>0</v>
      </c>
      <c r="K54" s="162">
        <v>0</v>
      </c>
      <c r="L54" s="162">
        <v>0</v>
      </c>
      <c r="M54" s="162">
        <v>0</v>
      </c>
      <c r="N54" s="162">
        <v>0</v>
      </c>
      <c r="O54" s="159">
        <v>0</v>
      </c>
      <c r="P54" s="162">
        <v>0</v>
      </c>
      <c r="Q54" s="162">
        <v>0</v>
      </c>
      <c r="R54" s="162">
        <v>0</v>
      </c>
      <c r="S54" s="160">
        <v>0</v>
      </c>
      <c r="T54" s="162">
        <v>0</v>
      </c>
      <c r="U54" s="162">
        <v>0</v>
      </c>
      <c r="V54" s="162">
        <v>0</v>
      </c>
      <c r="W54" s="162">
        <v>0</v>
      </c>
      <c r="X54" s="162">
        <v>0</v>
      </c>
      <c r="Y54" s="162">
        <v>0</v>
      </c>
      <c r="Z54" s="162">
        <v>0</v>
      </c>
      <c r="AA54" s="162">
        <v>0</v>
      </c>
      <c r="AB54" s="162">
        <v>0</v>
      </c>
      <c r="AC54" s="159">
        <v>0</v>
      </c>
      <c r="AD54" s="159">
        <v>0</v>
      </c>
      <c r="AE54" s="159">
        <v>0</v>
      </c>
      <c r="AF54" s="159">
        <v>0</v>
      </c>
      <c r="AG54" s="159">
        <v>0</v>
      </c>
      <c r="AH54" s="159">
        <v>0</v>
      </c>
      <c r="AI54" s="159">
        <v>0</v>
      </c>
      <c r="AJ54" s="159">
        <v>0</v>
      </c>
      <c r="AK54" s="159">
        <v>0</v>
      </c>
      <c r="AL54" s="159">
        <v>0</v>
      </c>
      <c r="AM54" s="159">
        <v>0</v>
      </c>
      <c r="AN54" s="159">
        <v>0</v>
      </c>
      <c r="AO54" s="159">
        <v>0</v>
      </c>
      <c r="AP54" s="159">
        <v>0</v>
      </c>
      <c r="AQ54" s="159">
        <v>0</v>
      </c>
      <c r="AR54" s="159">
        <v>0</v>
      </c>
      <c r="AS54" s="162">
        <v>0</v>
      </c>
      <c r="AT54" s="162">
        <v>0</v>
      </c>
      <c r="AU54" s="162">
        <v>0</v>
      </c>
      <c r="AV54" s="162">
        <v>0</v>
      </c>
      <c r="AW54" s="162">
        <v>0</v>
      </c>
      <c r="AX54" s="162">
        <v>0</v>
      </c>
      <c r="AY54" s="162">
        <v>0</v>
      </c>
      <c r="AZ54" s="162">
        <v>0</v>
      </c>
      <c r="BA54" s="277">
        <v>1.3200809999999998</v>
      </c>
      <c r="BB54" s="162">
        <v>0</v>
      </c>
      <c r="BC54" s="162">
        <v>0</v>
      </c>
      <c r="BD54" s="162">
        <v>0</v>
      </c>
      <c r="BE54" s="164">
        <v>0</v>
      </c>
      <c r="BF54" s="162">
        <v>0</v>
      </c>
      <c r="BG54" s="162">
        <v>0</v>
      </c>
      <c r="BH54" s="162">
        <v>1.3200809999999998</v>
      </c>
      <c r="BI54" s="179"/>
      <c r="BJ54" s="179"/>
      <c r="BK54" s="179"/>
      <c r="BL54" s="179"/>
      <c r="BM54" s="179"/>
      <c r="BN54" s="179"/>
      <c r="BO54" s="179"/>
      <c r="BP54" s="179"/>
      <c r="BQ54" s="179"/>
      <c r="BR54" s="179"/>
      <c r="BS54" s="179"/>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c r="CU54" s="246"/>
      <c r="CV54" s="246"/>
      <c r="CW54" s="246"/>
      <c r="CX54" s="246"/>
      <c r="CY54" s="246"/>
      <c r="CZ54" s="246"/>
      <c r="DA54" s="246"/>
      <c r="DB54" s="246"/>
      <c r="DC54" s="246"/>
      <c r="DD54" s="246"/>
      <c r="DE54" s="246"/>
      <c r="DF54" s="246"/>
      <c r="DG54" s="246"/>
      <c r="DH54" s="246"/>
      <c r="DI54" s="246"/>
      <c r="DJ54" s="246"/>
      <c r="DK54" s="246"/>
      <c r="DL54" s="246"/>
      <c r="DM54" s="246"/>
      <c r="DN54" s="246"/>
      <c r="DO54" s="246"/>
      <c r="DP54" s="246"/>
      <c r="DQ54" s="246"/>
      <c r="DR54" s="246"/>
      <c r="DS54" s="246"/>
      <c r="DT54" s="246"/>
      <c r="DU54" s="246"/>
      <c r="DV54" s="246"/>
      <c r="DW54" s="246"/>
      <c r="DX54" s="246"/>
      <c r="DY54" s="246"/>
      <c r="DZ54" s="246"/>
      <c r="EA54" s="246"/>
      <c r="EB54" s="246"/>
      <c r="EC54" s="246"/>
      <c r="ED54" s="246"/>
      <c r="EE54" s="246"/>
      <c r="EF54" s="246"/>
      <c r="EG54" s="246"/>
      <c r="EH54" s="246"/>
      <c r="EI54" s="246"/>
      <c r="EJ54" s="246"/>
      <c r="EK54" s="246"/>
      <c r="EL54" s="246"/>
      <c r="EM54" s="246"/>
      <c r="EN54" s="246"/>
      <c r="EO54" s="246"/>
      <c r="EP54" s="246"/>
      <c r="EQ54" s="246"/>
      <c r="ER54" s="246"/>
      <c r="ES54" s="246"/>
      <c r="ET54" s="246"/>
      <c r="EU54" s="246"/>
      <c r="EV54" s="246"/>
      <c r="EW54" s="246"/>
      <c r="EX54" s="246"/>
      <c r="EY54" s="246"/>
      <c r="EZ54" s="246"/>
      <c r="FA54" s="246"/>
      <c r="FB54" s="246"/>
      <c r="FC54" s="246"/>
      <c r="FD54" s="246"/>
      <c r="FE54" s="246"/>
      <c r="FF54" s="246"/>
      <c r="FG54" s="246"/>
      <c r="FH54" s="246"/>
      <c r="FI54" s="246"/>
      <c r="FJ54" s="246"/>
      <c r="FK54" s="246"/>
      <c r="FL54" s="246"/>
      <c r="FM54" s="246"/>
      <c r="FN54" s="246"/>
      <c r="FO54" s="246"/>
      <c r="FP54" s="246"/>
      <c r="FQ54" s="246"/>
      <c r="FR54" s="246"/>
      <c r="FS54" s="246"/>
      <c r="FT54" s="246"/>
      <c r="FU54" s="246"/>
      <c r="FV54" s="246"/>
      <c r="FW54" s="246"/>
      <c r="FX54" s="246"/>
      <c r="FY54" s="246"/>
      <c r="FZ54" s="246"/>
      <c r="GA54" s="246"/>
      <c r="GB54" s="246"/>
      <c r="GC54" s="246"/>
      <c r="GD54" s="246"/>
      <c r="GE54" s="246"/>
      <c r="GF54" s="246"/>
      <c r="GG54" s="246"/>
      <c r="GH54" s="246"/>
      <c r="GI54" s="246"/>
      <c r="GJ54" s="246"/>
      <c r="GK54" s="246"/>
      <c r="GL54" s="246"/>
      <c r="GM54" s="246"/>
      <c r="GN54" s="246"/>
      <c r="GO54" s="246"/>
      <c r="GP54" s="246"/>
      <c r="GQ54" s="246"/>
      <c r="GR54" s="246"/>
      <c r="GS54" s="246"/>
      <c r="GT54" s="246"/>
      <c r="GU54" s="246"/>
      <c r="GV54" s="246"/>
      <c r="GW54" s="246"/>
      <c r="GX54" s="246"/>
      <c r="GY54" s="246"/>
      <c r="GZ54" s="246"/>
      <c r="HA54" s="246"/>
      <c r="HB54" s="246"/>
      <c r="HC54" s="246"/>
      <c r="HD54" s="246"/>
      <c r="HE54" s="246"/>
      <c r="HF54" s="246"/>
      <c r="HG54" s="246"/>
      <c r="HH54" s="246"/>
      <c r="HI54" s="246"/>
      <c r="HJ54" s="246"/>
      <c r="HK54" s="246"/>
      <c r="HL54" s="246"/>
      <c r="HM54" s="246"/>
      <c r="HN54" s="246"/>
      <c r="HO54" s="246"/>
      <c r="HP54" s="246"/>
      <c r="HQ54" s="246"/>
      <c r="HR54" s="246"/>
      <c r="HS54" s="246"/>
      <c r="HT54" s="246"/>
      <c r="HU54" s="246"/>
      <c r="HV54" s="246"/>
      <c r="HW54" s="246"/>
      <c r="HX54" s="246"/>
      <c r="HY54" s="246"/>
      <c r="HZ54" s="246"/>
    </row>
    <row r="55" spans="1:234" s="247" customFormat="1" ht="12">
      <c r="A55" s="262" t="s">
        <v>127</v>
      </c>
      <c r="B55" s="268" t="s">
        <v>232</v>
      </c>
      <c r="C55" s="262" t="s">
        <v>136</v>
      </c>
      <c r="D55" s="162">
        <v>1136.962666</v>
      </c>
      <c r="E55" s="163">
        <v>0</v>
      </c>
      <c r="F55" s="162">
        <v>0</v>
      </c>
      <c r="G55" s="159">
        <v>0</v>
      </c>
      <c r="H55" s="159">
        <v>0</v>
      </c>
      <c r="I55" s="159">
        <v>0</v>
      </c>
      <c r="J55" s="162">
        <v>0</v>
      </c>
      <c r="K55" s="162">
        <v>0</v>
      </c>
      <c r="L55" s="162">
        <v>0</v>
      </c>
      <c r="M55" s="162">
        <v>0</v>
      </c>
      <c r="N55" s="162">
        <v>0</v>
      </c>
      <c r="O55" s="159">
        <v>0</v>
      </c>
      <c r="P55" s="162">
        <v>0</v>
      </c>
      <c r="Q55" s="162">
        <v>0</v>
      </c>
      <c r="R55" s="162">
        <v>0</v>
      </c>
      <c r="S55" s="160">
        <v>0</v>
      </c>
      <c r="T55" s="162">
        <v>0</v>
      </c>
      <c r="U55" s="162">
        <v>0</v>
      </c>
      <c r="V55" s="162">
        <v>0</v>
      </c>
      <c r="W55" s="162">
        <v>0</v>
      </c>
      <c r="X55" s="162">
        <v>0</v>
      </c>
      <c r="Y55" s="162">
        <v>0</v>
      </c>
      <c r="Z55" s="162">
        <v>0</v>
      </c>
      <c r="AA55" s="162">
        <v>0</v>
      </c>
      <c r="AB55" s="162">
        <v>0</v>
      </c>
      <c r="AC55" s="159">
        <v>0</v>
      </c>
      <c r="AD55" s="159">
        <v>0</v>
      </c>
      <c r="AE55" s="159">
        <v>0</v>
      </c>
      <c r="AF55" s="159">
        <v>0</v>
      </c>
      <c r="AG55" s="159">
        <v>0</v>
      </c>
      <c r="AH55" s="159">
        <v>0</v>
      </c>
      <c r="AI55" s="159">
        <v>0</v>
      </c>
      <c r="AJ55" s="159">
        <v>0</v>
      </c>
      <c r="AK55" s="159">
        <v>0</v>
      </c>
      <c r="AL55" s="159">
        <v>0</v>
      </c>
      <c r="AM55" s="159">
        <v>0</v>
      </c>
      <c r="AN55" s="159">
        <v>0</v>
      </c>
      <c r="AO55" s="159">
        <v>0</v>
      </c>
      <c r="AP55" s="159">
        <v>0</v>
      </c>
      <c r="AQ55" s="159">
        <v>0</v>
      </c>
      <c r="AR55" s="159">
        <v>0</v>
      </c>
      <c r="AS55" s="162">
        <v>0</v>
      </c>
      <c r="AT55" s="162">
        <v>0</v>
      </c>
      <c r="AU55" s="162">
        <v>0</v>
      </c>
      <c r="AV55" s="162">
        <v>0</v>
      </c>
      <c r="AW55" s="162">
        <v>0</v>
      </c>
      <c r="AX55" s="162">
        <v>0</v>
      </c>
      <c r="AY55" s="162">
        <v>0</v>
      </c>
      <c r="AZ55" s="162">
        <v>0</v>
      </c>
      <c r="BA55" s="163">
        <v>0</v>
      </c>
      <c r="BB55" s="277">
        <v>1136.962666</v>
      </c>
      <c r="BC55" s="159">
        <v>0</v>
      </c>
      <c r="BD55" s="162">
        <v>0</v>
      </c>
      <c r="BE55" s="164">
        <v>0</v>
      </c>
      <c r="BF55" s="162">
        <v>0</v>
      </c>
      <c r="BG55" s="162">
        <v>0</v>
      </c>
      <c r="BH55" s="162">
        <v>1136.962666</v>
      </c>
      <c r="BI55" s="179"/>
      <c r="BJ55" s="179"/>
      <c r="BK55" s="179"/>
      <c r="BL55" s="179"/>
      <c r="BM55" s="179"/>
      <c r="BN55" s="179"/>
      <c r="BO55" s="179"/>
      <c r="BP55" s="179"/>
      <c r="BQ55" s="179"/>
      <c r="BR55" s="179"/>
      <c r="BS55" s="179"/>
      <c r="BT55" s="246"/>
      <c r="BU55" s="246"/>
      <c r="BV55" s="246"/>
      <c r="BW55" s="246"/>
      <c r="BX55" s="246"/>
      <c r="BY55" s="246"/>
      <c r="BZ55" s="246"/>
      <c r="CA55" s="246"/>
      <c r="CB55" s="246"/>
      <c r="CC55" s="246"/>
      <c r="CD55" s="246"/>
      <c r="CE55" s="246"/>
      <c r="CF55" s="246"/>
      <c r="CG55" s="246"/>
      <c r="CH55" s="246"/>
      <c r="CI55" s="246"/>
      <c r="CJ55" s="246"/>
      <c r="CK55" s="246"/>
      <c r="CL55" s="246"/>
      <c r="CM55" s="246"/>
      <c r="CN55" s="246"/>
      <c r="CO55" s="246"/>
      <c r="CP55" s="246"/>
      <c r="CQ55" s="246"/>
      <c r="CR55" s="246"/>
      <c r="CS55" s="246"/>
      <c r="CT55" s="246"/>
      <c r="CU55" s="246"/>
      <c r="CV55" s="246"/>
      <c r="CW55" s="246"/>
      <c r="CX55" s="246"/>
      <c r="CY55" s="246"/>
      <c r="CZ55" s="246"/>
      <c r="DA55" s="246"/>
      <c r="DB55" s="246"/>
      <c r="DC55" s="246"/>
      <c r="DD55" s="246"/>
      <c r="DE55" s="246"/>
      <c r="DF55" s="246"/>
      <c r="DG55" s="246"/>
      <c r="DH55" s="246"/>
      <c r="DI55" s="246"/>
      <c r="DJ55" s="246"/>
      <c r="DK55" s="246"/>
      <c r="DL55" s="246"/>
      <c r="DM55" s="246"/>
      <c r="DN55" s="246"/>
      <c r="DO55" s="246"/>
      <c r="DP55" s="246"/>
      <c r="DQ55" s="246"/>
      <c r="DR55" s="246"/>
      <c r="DS55" s="246"/>
      <c r="DT55" s="246"/>
      <c r="DU55" s="246"/>
      <c r="DV55" s="246"/>
      <c r="DW55" s="246"/>
      <c r="DX55" s="246"/>
      <c r="DY55" s="246"/>
      <c r="DZ55" s="246"/>
      <c r="EA55" s="246"/>
      <c r="EB55" s="246"/>
      <c r="EC55" s="246"/>
      <c r="ED55" s="246"/>
      <c r="EE55" s="246"/>
      <c r="EF55" s="246"/>
      <c r="EG55" s="246"/>
      <c r="EH55" s="246"/>
      <c r="EI55" s="246"/>
      <c r="EJ55" s="246"/>
      <c r="EK55" s="246"/>
      <c r="EL55" s="246"/>
      <c r="EM55" s="246"/>
      <c r="EN55" s="246"/>
      <c r="EO55" s="246"/>
      <c r="EP55" s="246"/>
      <c r="EQ55" s="246"/>
      <c r="ER55" s="246"/>
      <c r="ES55" s="246"/>
      <c r="ET55" s="246"/>
      <c r="EU55" s="246"/>
      <c r="EV55" s="246"/>
      <c r="EW55" s="246"/>
      <c r="EX55" s="246"/>
      <c r="EY55" s="246"/>
      <c r="EZ55" s="246"/>
      <c r="FA55" s="246"/>
      <c r="FB55" s="246"/>
      <c r="FC55" s="246"/>
      <c r="FD55" s="246"/>
      <c r="FE55" s="246"/>
      <c r="FF55" s="246"/>
      <c r="FG55" s="246"/>
      <c r="FH55" s="246"/>
      <c r="FI55" s="246"/>
      <c r="FJ55" s="246"/>
      <c r="FK55" s="246"/>
      <c r="FL55" s="246"/>
      <c r="FM55" s="246"/>
      <c r="FN55" s="246"/>
      <c r="FO55" s="246"/>
      <c r="FP55" s="246"/>
      <c r="FQ55" s="246"/>
      <c r="FR55" s="246"/>
      <c r="FS55" s="246"/>
      <c r="FT55" s="246"/>
      <c r="FU55" s="246"/>
      <c r="FV55" s="246"/>
      <c r="FW55" s="246"/>
      <c r="FX55" s="246"/>
      <c r="FY55" s="246"/>
      <c r="FZ55" s="246"/>
      <c r="GA55" s="246"/>
      <c r="GB55" s="246"/>
      <c r="GC55" s="246"/>
      <c r="GD55" s="246"/>
      <c r="GE55" s="246"/>
      <c r="GF55" s="246"/>
      <c r="GG55" s="246"/>
      <c r="GH55" s="246"/>
      <c r="GI55" s="246"/>
      <c r="GJ55" s="246"/>
      <c r="GK55" s="246"/>
      <c r="GL55" s="246"/>
      <c r="GM55" s="246"/>
      <c r="GN55" s="246"/>
      <c r="GO55" s="246"/>
      <c r="GP55" s="246"/>
      <c r="GQ55" s="246"/>
      <c r="GR55" s="246"/>
      <c r="GS55" s="246"/>
      <c r="GT55" s="246"/>
      <c r="GU55" s="246"/>
      <c r="GV55" s="246"/>
      <c r="GW55" s="246"/>
      <c r="GX55" s="246"/>
      <c r="GY55" s="246"/>
      <c r="GZ55" s="246"/>
      <c r="HA55" s="246"/>
      <c r="HB55" s="246"/>
      <c r="HC55" s="246"/>
      <c r="HD55" s="246"/>
      <c r="HE55" s="246"/>
      <c r="HF55" s="246"/>
      <c r="HG55" s="246"/>
      <c r="HH55" s="246"/>
      <c r="HI55" s="246"/>
      <c r="HJ55" s="246"/>
      <c r="HK55" s="246"/>
      <c r="HL55" s="246"/>
      <c r="HM55" s="246"/>
      <c r="HN55" s="246"/>
      <c r="HO55" s="246"/>
      <c r="HP55" s="246"/>
      <c r="HQ55" s="246"/>
      <c r="HR55" s="246"/>
      <c r="HS55" s="246"/>
      <c r="HT55" s="246"/>
      <c r="HU55" s="246"/>
      <c r="HV55" s="246"/>
      <c r="HW55" s="246"/>
      <c r="HX55" s="246"/>
      <c r="HY55" s="246"/>
      <c r="HZ55" s="246"/>
    </row>
    <row r="56" spans="1:234" s="247" customFormat="1" ht="12">
      <c r="A56" s="262" t="s">
        <v>130</v>
      </c>
      <c r="B56" s="268" t="s">
        <v>133</v>
      </c>
      <c r="C56" s="262" t="s">
        <v>134</v>
      </c>
      <c r="D56" s="162">
        <v>492.83803499999993</v>
      </c>
      <c r="E56" s="163">
        <v>0</v>
      </c>
      <c r="F56" s="162">
        <v>0</v>
      </c>
      <c r="G56" s="159">
        <v>0</v>
      </c>
      <c r="H56" s="159">
        <v>0</v>
      </c>
      <c r="I56" s="159">
        <v>0</v>
      </c>
      <c r="J56" s="162">
        <v>0</v>
      </c>
      <c r="K56" s="162">
        <v>0</v>
      </c>
      <c r="L56" s="162">
        <v>0</v>
      </c>
      <c r="M56" s="162">
        <v>0</v>
      </c>
      <c r="N56" s="162">
        <v>0</v>
      </c>
      <c r="O56" s="159">
        <v>0</v>
      </c>
      <c r="P56" s="162">
        <v>0</v>
      </c>
      <c r="Q56" s="162">
        <v>0</v>
      </c>
      <c r="R56" s="162">
        <v>0</v>
      </c>
      <c r="S56" s="160">
        <v>0</v>
      </c>
      <c r="T56" s="162">
        <v>0</v>
      </c>
      <c r="U56" s="162">
        <v>0</v>
      </c>
      <c r="V56" s="162">
        <v>0</v>
      </c>
      <c r="W56" s="162">
        <v>0</v>
      </c>
      <c r="X56" s="162">
        <v>0</v>
      </c>
      <c r="Y56" s="162">
        <v>0</v>
      </c>
      <c r="Z56" s="162">
        <v>0</v>
      </c>
      <c r="AA56" s="162">
        <v>0</v>
      </c>
      <c r="AB56" s="162">
        <v>0</v>
      </c>
      <c r="AC56" s="159">
        <v>0</v>
      </c>
      <c r="AD56" s="159">
        <v>0</v>
      </c>
      <c r="AE56" s="159">
        <v>0</v>
      </c>
      <c r="AF56" s="159">
        <v>0</v>
      </c>
      <c r="AG56" s="159">
        <v>0</v>
      </c>
      <c r="AH56" s="159">
        <v>0</v>
      </c>
      <c r="AI56" s="159">
        <v>0</v>
      </c>
      <c r="AJ56" s="159">
        <v>0</v>
      </c>
      <c r="AK56" s="159">
        <v>0</v>
      </c>
      <c r="AL56" s="159">
        <v>0</v>
      </c>
      <c r="AM56" s="159">
        <v>0</v>
      </c>
      <c r="AN56" s="159">
        <v>0</v>
      </c>
      <c r="AO56" s="159">
        <v>0</v>
      </c>
      <c r="AP56" s="159">
        <v>0</v>
      </c>
      <c r="AQ56" s="159">
        <v>0</v>
      </c>
      <c r="AR56" s="159">
        <v>0</v>
      </c>
      <c r="AS56" s="162">
        <v>0</v>
      </c>
      <c r="AT56" s="162">
        <v>0</v>
      </c>
      <c r="AU56" s="162">
        <v>0</v>
      </c>
      <c r="AV56" s="162">
        <v>0</v>
      </c>
      <c r="AW56" s="162">
        <v>0</v>
      </c>
      <c r="AX56" s="162">
        <v>0</v>
      </c>
      <c r="AY56" s="162">
        <v>0</v>
      </c>
      <c r="AZ56" s="162">
        <v>0</v>
      </c>
      <c r="BA56" s="163">
        <v>0</v>
      </c>
      <c r="BB56" s="159">
        <v>0</v>
      </c>
      <c r="BC56" s="277">
        <v>492.83803499999993</v>
      </c>
      <c r="BD56" s="162">
        <v>0</v>
      </c>
      <c r="BE56" s="164">
        <v>0</v>
      </c>
      <c r="BF56" s="162">
        <v>0</v>
      </c>
      <c r="BG56" s="258">
        <v>0.8687</v>
      </c>
      <c r="BH56" s="162">
        <v>493.7067349999999</v>
      </c>
      <c r="BI56" s="179"/>
      <c r="BJ56" s="179"/>
      <c r="BK56" s="179"/>
      <c r="BL56" s="179"/>
      <c r="BM56" s="179"/>
      <c r="BN56" s="179"/>
      <c r="BO56" s="179"/>
      <c r="BP56" s="179"/>
      <c r="BQ56" s="179"/>
      <c r="BR56" s="179"/>
      <c r="BS56" s="179"/>
      <c r="BT56" s="246"/>
      <c r="BU56" s="246"/>
      <c r="BV56" s="246"/>
      <c r="BW56" s="246"/>
      <c r="BX56" s="246"/>
      <c r="BY56" s="246"/>
      <c r="BZ56" s="246"/>
      <c r="CA56" s="246"/>
      <c r="CB56" s="246"/>
      <c r="CC56" s="246"/>
      <c r="CD56" s="246"/>
      <c r="CE56" s="246"/>
      <c r="CF56" s="246"/>
      <c r="CG56" s="246"/>
      <c r="CH56" s="246"/>
      <c r="CI56" s="246"/>
      <c r="CJ56" s="246"/>
      <c r="CK56" s="246"/>
      <c r="CL56" s="246"/>
      <c r="CM56" s="246"/>
      <c r="CN56" s="246"/>
      <c r="CO56" s="246"/>
      <c r="CP56" s="246"/>
      <c r="CQ56" s="246"/>
      <c r="CR56" s="246"/>
      <c r="CS56" s="246"/>
      <c r="CT56" s="246"/>
      <c r="CU56" s="246"/>
      <c r="CV56" s="246"/>
      <c r="CW56" s="246"/>
      <c r="CX56" s="246"/>
      <c r="CY56" s="246"/>
      <c r="CZ56" s="246"/>
      <c r="DA56" s="246"/>
      <c r="DB56" s="246"/>
      <c r="DC56" s="246"/>
      <c r="DD56" s="246"/>
      <c r="DE56" s="246"/>
      <c r="DF56" s="246"/>
      <c r="DG56" s="246"/>
      <c r="DH56" s="246"/>
      <c r="DI56" s="246"/>
      <c r="DJ56" s="246"/>
      <c r="DK56" s="246"/>
      <c r="DL56" s="246"/>
      <c r="DM56" s="246"/>
      <c r="DN56" s="246"/>
      <c r="DO56" s="246"/>
      <c r="DP56" s="246"/>
      <c r="DQ56" s="246"/>
      <c r="DR56" s="246"/>
      <c r="DS56" s="246"/>
      <c r="DT56" s="246"/>
      <c r="DU56" s="246"/>
      <c r="DV56" s="246"/>
      <c r="DW56" s="246"/>
      <c r="DX56" s="246"/>
      <c r="DY56" s="246"/>
      <c r="DZ56" s="246"/>
      <c r="EA56" s="246"/>
      <c r="EB56" s="246"/>
      <c r="EC56" s="246"/>
      <c r="ED56" s="246"/>
      <c r="EE56" s="246"/>
      <c r="EF56" s="246"/>
      <c r="EG56" s="246"/>
      <c r="EH56" s="246"/>
      <c r="EI56" s="246"/>
      <c r="EJ56" s="246"/>
      <c r="EK56" s="246"/>
      <c r="EL56" s="246"/>
      <c r="EM56" s="246"/>
      <c r="EN56" s="246"/>
      <c r="EO56" s="246"/>
      <c r="EP56" s="246"/>
      <c r="EQ56" s="246"/>
      <c r="ER56" s="246"/>
      <c r="ES56" s="246"/>
      <c r="ET56" s="246"/>
      <c r="EU56" s="246"/>
      <c r="EV56" s="246"/>
      <c r="EW56" s="246"/>
      <c r="EX56" s="246"/>
      <c r="EY56" s="246"/>
      <c r="EZ56" s="246"/>
      <c r="FA56" s="246"/>
      <c r="FB56" s="246"/>
      <c r="FC56" s="246"/>
      <c r="FD56" s="246"/>
      <c r="FE56" s="246"/>
      <c r="FF56" s="246"/>
      <c r="FG56" s="246"/>
      <c r="FH56" s="246"/>
      <c r="FI56" s="246"/>
      <c r="FJ56" s="246"/>
      <c r="FK56" s="246"/>
      <c r="FL56" s="246"/>
      <c r="FM56" s="246"/>
      <c r="FN56" s="246"/>
      <c r="FO56" s="246"/>
      <c r="FP56" s="246"/>
      <c r="FQ56" s="246"/>
      <c r="FR56" s="246"/>
      <c r="FS56" s="246"/>
      <c r="FT56" s="246"/>
      <c r="FU56" s="246"/>
      <c r="FV56" s="246"/>
      <c r="FW56" s="246"/>
      <c r="FX56" s="246"/>
      <c r="FY56" s="246"/>
      <c r="FZ56" s="246"/>
      <c r="GA56" s="246"/>
      <c r="GB56" s="246"/>
      <c r="GC56" s="246"/>
      <c r="GD56" s="246"/>
      <c r="GE56" s="246"/>
      <c r="GF56" s="246"/>
      <c r="GG56" s="246"/>
      <c r="GH56" s="246"/>
      <c r="GI56" s="246"/>
      <c r="GJ56" s="246"/>
      <c r="GK56" s="246"/>
      <c r="GL56" s="246"/>
      <c r="GM56" s="246"/>
      <c r="GN56" s="246"/>
      <c r="GO56" s="246"/>
      <c r="GP56" s="246"/>
      <c r="GQ56" s="246"/>
      <c r="GR56" s="246"/>
      <c r="GS56" s="246"/>
      <c r="GT56" s="246"/>
      <c r="GU56" s="246"/>
      <c r="GV56" s="246"/>
      <c r="GW56" s="246"/>
      <c r="GX56" s="246"/>
      <c r="GY56" s="246"/>
      <c r="GZ56" s="246"/>
      <c r="HA56" s="246"/>
      <c r="HB56" s="246"/>
      <c r="HC56" s="246"/>
      <c r="HD56" s="246"/>
      <c r="HE56" s="246"/>
      <c r="HF56" s="246"/>
      <c r="HG56" s="246"/>
      <c r="HH56" s="246"/>
      <c r="HI56" s="246"/>
      <c r="HJ56" s="246"/>
      <c r="HK56" s="246"/>
      <c r="HL56" s="246"/>
      <c r="HM56" s="246"/>
      <c r="HN56" s="246"/>
      <c r="HO56" s="246"/>
      <c r="HP56" s="246"/>
      <c r="HQ56" s="246"/>
      <c r="HR56" s="246"/>
      <c r="HS56" s="246"/>
      <c r="HT56" s="246"/>
      <c r="HU56" s="246"/>
      <c r="HV56" s="246"/>
      <c r="HW56" s="246"/>
      <c r="HX56" s="246"/>
      <c r="HY56" s="246"/>
      <c r="HZ56" s="246"/>
    </row>
    <row r="57" spans="1:234" s="247" customFormat="1" ht="12">
      <c r="A57" s="262" t="s">
        <v>132</v>
      </c>
      <c r="B57" s="269" t="s">
        <v>156</v>
      </c>
      <c r="C57" s="263" t="s">
        <v>157</v>
      </c>
      <c r="D57" s="165">
        <v>9.37</v>
      </c>
      <c r="E57" s="163">
        <v>0</v>
      </c>
      <c r="F57" s="165">
        <v>0</v>
      </c>
      <c r="G57" s="167">
        <v>0</v>
      </c>
      <c r="H57" s="167">
        <v>0</v>
      </c>
      <c r="I57" s="167">
        <v>0</v>
      </c>
      <c r="J57" s="165">
        <v>0</v>
      </c>
      <c r="K57" s="165">
        <v>0</v>
      </c>
      <c r="L57" s="165">
        <v>0</v>
      </c>
      <c r="M57" s="165">
        <v>0</v>
      </c>
      <c r="N57" s="165">
        <v>0</v>
      </c>
      <c r="O57" s="167">
        <v>0</v>
      </c>
      <c r="P57" s="165">
        <v>0</v>
      </c>
      <c r="Q57" s="165">
        <v>0</v>
      </c>
      <c r="R57" s="165">
        <v>0</v>
      </c>
      <c r="S57" s="270">
        <v>0</v>
      </c>
      <c r="T57" s="165">
        <v>0</v>
      </c>
      <c r="U57" s="165">
        <v>0</v>
      </c>
      <c r="V57" s="165">
        <v>0</v>
      </c>
      <c r="W57" s="165">
        <v>0</v>
      </c>
      <c r="X57" s="165">
        <v>0</v>
      </c>
      <c r="Y57" s="165">
        <v>0</v>
      </c>
      <c r="Z57" s="165">
        <v>0</v>
      </c>
      <c r="AA57" s="165">
        <v>0</v>
      </c>
      <c r="AB57" s="165">
        <v>0</v>
      </c>
      <c r="AC57" s="167">
        <v>0</v>
      </c>
      <c r="AD57" s="167">
        <v>0</v>
      </c>
      <c r="AE57" s="167">
        <v>0</v>
      </c>
      <c r="AF57" s="167">
        <v>0</v>
      </c>
      <c r="AG57" s="167">
        <v>0</v>
      </c>
      <c r="AH57" s="167">
        <v>0</v>
      </c>
      <c r="AI57" s="167">
        <v>0</v>
      </c>
      <c r="AJ57" s="167">
        <v>0</v>
      </c>
      <c r="AK57" s="167">
        <v>0</v>
      </c>
      <c r="AL57" s="167">
        <v>0</v>
      </c>
      <c r="AM57" s="167">
        <v>0</v>
      </c>
      <c r="AN57" s="167">
        <v>0</v>
      </c>
      <c r="AO57" s="167">
        <v>0</v>
      </c>
      <c r="AP57" s="167">
        <v>0</v>
      </c>
      <c r="AQ57" s="167">
        <v>0</v>
      </c>
      <c r="AR57" s="167">
        <v>0</v>
      </c>
      <c r="AS57" s="165">
        <v>0</v>
      </c>
      <c r="AT57" s="165">
        <v>0</v>
      </c>
      <c r="AU57" s="165">
        <v>0</v>
      </c>
      <c r="AV57" s="165">
        <v>0</v>
      </c>
      <c r="AW57" s="165">
        <v>0</v>
      </c>
      <c r="AX57" s="165">
        <v>0</v>
      </c>
      <c r="AY57" s="165">
        <v>0</v>
      </c>
      <c r="AZ57" s="165">
        <v>0</v>
      </c>
      <c r="BA57" s="166">
        <v>0</v>
      </c>
      <c r="BB57" s="167">
        <v>0</v>
      </c>
      <c r="BC57" s="167">
        <v>0</v>
      </c>
      <c r="BD57" s="278">
        <v>9.37</v>
      </c>
      <c r="BE57" s="168">
        <v>0</v>
      </c>
      <c r="BF57" s="165">
        <v>0</v>
      </c>
      <c r="BG57" s="165">
        <v>0</v>
      </c>
      <c r="BH57" s="165">
        <v>9.37</v>
      </c>
      <c r="BI57" s="179"/>
      <c r="BJ57" s="179"/>
      <c r="BK57" s="179"/>
      <c r="BL57" s="179"/>
      <c r="BM57" s="179"/>
      <c r="BN57" s="179"/>
      <c r="BO57" s="179"/>
      <c r="BP57" s="179"/>
      <c r="BQ57" s="179"/>
      <c r="BR57" s="179"/>
      <c r="BS57" s="179"/>
      <c r="BT57" s="246"/>
      <c r="BU57" s="246"/>
      <c r="BV57" s="246"/>
      <c r="BW57" s="246"/>
      <c r="BX57" s="246"/>
      <c r="BY57" s="246"/>
      <c r="BZ57" s="246"/>
      <c r="CA57" s="246"/>
      <c r="CB57" s="246"/>
      <c r="CC57" s="246"/>
      <c r="CD57" s="246"/>
      <c r="CE57" s="246"/>
      <c r="CF57" s="246"/>
      <c r="CG57" s="246"/>
      <c r="CH57" s="246"/>
      <c r="CI57" s="246"/>
      <c r="CJ57" s="246"/>
      <c r="CK57" s="246"/>
      <c r="CL57" s="246"/>
      <c r="CM57" s="246"/>
      <c r="CN57" s="246"/>
      <c r="CO57" s="246"/>
      <c r="CP57" s="246"/>
      <c r="CQ57" s="246"/>
      <c r="CR57" s="246"/>
      <c r="CS57" s="246"/>
      <c r="CT57" s="246"/>
      <c r="CU57" s="246"/>
      <c r="CV57" s="246"/>
      <c r="CW57" s="246"/>
      <c r="CX57" s="246"/>
      <c r="CY57" s="246"/>
      <c r="CZ57" s="246"/>
      <c r="DA57" s="246"/>
      <c r="DB57" s="246"/>
      <c r="DC57" s="246"/>
      <c r="DD57" s="246"/>
      <c r="DE57" s="246"/>
      <c r="DF57" s="246"/>
      <c r="DG57" s="246"/>
      <c r="DH57" s="246"/>
      <c r="DI57" s="246"/>
      <c r="DJ57" s="246"/>
      <c r="DK57" s="246"/>
      <c r="DL57" s="246"/>
      <c r="DM57" s="246"/>
      <c r="DN57" s="246"/>
      <c r="DO57" s="246"/>
      <c r="DP57" s="246"/>
      <c r="DQ57" s="246"/>
      <c r="DR57" s="246"/>
      <c r="DS57" s="246"/>
      <c r="DT57" s="246"/>
      <c r="DU57" s="246"/>
      <c r="DV57" s="246"/>
      <c r="DW57" s="246"/>
      <c r="DX57" s="246"/>
      <c r="DY57" s="246"/>
      <c r="DZ57" s="246"/>
      <c r="EA57" s="246"/>
      <c r="EB57" s="246"/>
      <c r="EC57" s="246"/>
      <c r="ED57" s="246"/>
      <c r="EE57" s="246"/>
      <c r="EF57" s="246"/>
      <c r="EG57" s="246"/>
      <c r="EH57" s="246"/>
      <c r="EI57" s="246"/>
      <c r="EJ57" s="246"/>
      <c r="EK57" s="246"/>
      <c r="EL57" s="246"/>
      <c r="EM57" s="246"/>
      <c r="EN57" s="246"/>
      <c r="EO57" s="246"/>
      <c r="EP57" s="246"/>
      <c r="EQ57" s="246"/>
      <c r="ER57" s="246"/>
      <c r="ES57" s="246"/>
      <c r="ET57" s="246"/>
      <c r="EU57" s="246"/>
      <c r="EV57" s="246"/>
      <c r="EW57" s="246"/>
      <c r="EX57" s="246"/>
      <c r="EY57" s="246"/>
      <c r="EZ57" s="246"/>
      <c r="FA57" s="246"/>
      <c r="FB57" s="246"/>
      <c r="FC57" s="246"/>
      <c r="FD57" s="246"/>
      <c r="FE57" s="246"/>
      <c r="FF57" s="246"/>
      <c r="FG57" s="246"/>
      <c r="FH57" s="246"/>
      <c r="FI57" s="246"/>
      <c r="FJ57" s="246"/>
      <c r="FK57" s="246"/>
      <c r="FL57" s="246"/>
      <c r="FM57" s="246"/>
      <c r="FN57" s="246"/>
      <c r="FO57" s="246"/>
      <c r="FP57" s="246"/>
      <c r="FQ57" s="246"/>
      <c r="FR57" s="246"/>
      <c r="FS57" s="246"/>
      <c r="FT57" s="246"/>
      <c r="FU57" s="246"/>
      <c r="FV57" s="246"/>
      <c r="FW57" s="246"/>
      <c r="FX57" s="246"/>
      <c r="FY57" s="246"/>
      <c r="FZ57" s="246"/>
      <c r="GA57" s="246"/>
      <c r="GB57" s="246"/>
      <c r="GC57" s="246"/>
      <c r="GD57" s="246"/>
      <c r="GE57" s="246"/>
      <c r="GF57" s="246"/>
      <c r="GG57" s="246"/>
      <c r="GH57" s="246"/>
      <c r="GI57" s="246"/>
      <c r="GJ57" s="246"/>
      <c r="GK57" s="246"/>
      <c r="GL57" s="246"/>
      <c r="GM57" s="246"/>
      <c r="GN57" s="246"/>
      <c r="GO57" s="246"/>
      <c r="GP57" s="246"/>
      <c r="GQ57" s="246"/>
      <c r="GR57" s="246"/>
      <c r="GS57" s="246"/>
      <c r="GT57" s="246"/>
      <c r="GU57" s="246"/>
      <c r="GV57" s="246"/>
      <c r="GW57" s="246"/>
      <c r="GX57" s="246"/>
      <c r="GY57" s="246"/>
      <c r="GZ57" s="246"/>
      <c r="HA57" s="246"/>
      <c r="HB57" s="246"/>
      <c r="HC57" s="246"/>
      <c r="HD57" s="246"/>
      <c r="HE57" s="246"/>
      <c r="HF57" s="246"/>
      <c r="HG57" s="246"/>
      <c r="HH57" s="246"/>
      <c r="HI57" s="246"/>
      <c r="HJ57" s="246"/>
      <c r="HK57" s="246"/>
      <c r="HL57" s="246"/>
      <c r="HM57" s="246"/>
      <c r="HN57" s="246"/>
      <c r="HO57" s="246"/>
      <c r="HP57" s="246"/>
      <c r="HQ57" s="246"/>
      <c r="HR57" s="246"/>
      <c r="HS57" s="246"/>
      <c r="HT57" s="246"/>
      <c r="HU57" s="246"/>
      <c r="HV57" s="246"/>
      <c r="HW57" s="246"/>
      <c r="HX57" s="246"/>
      <c r="HY57" s="246"/>
      <c r="HZ57" s="246"/>
    </row>
    <row r="58" spans="1:234" s="255" customFormat="1" ht="12">
      <c r="A58" s="271" t="s">
        <v>158</v>
      </c>
      <c r="B58" s="252" t="s">
        <v>159</v>
      </c>
      <c r="C58" s="250" t="s">
        <v>160</v>
      </c>
      <c r="D58" s="152">
        <v>0</v>
      </c>
      <c r="E58" s="151">
        <v>0</v>
      </c>
      <c r="F58" s="152">
        <v>0</v>
      </c>
      <c r="G58" s="150">
        <v>0</v>
      </c>
      <c r="H58" s="150">
        <v>0</v>
      </c>
      <c r="I58" s="150">
        <v>0</v>
      </c>
      <c r="J58" s="152">
        <v>0</v>
      </c>
      <c r="K58" s="152">
        <v>0</v>
      </c>
      <c r="L58" s="152">
        <v>0</v>
      </c>
      <c r="M58" s="152">
        <v>0</v>
      </c>
      <c r="N58" s="152">
        <v>0</v>
      </c>
      <c r="O58" s="150">
        <v>0</v>
      </c>
      <c r="P58" s="152">
        <v>0</v>
      </c>
      <c r="Q58" s="152">
        <v>0</v>
      </c>
      <c r="R58" s="152">
        <v>0</v>
      </c>
      <c r="S58" s="272">
        <v>0</v>
      </c>
      <c r="T58" s="150">
        <v>0</v>
      </c>
      <c r="U58" s="150">
        <v>0</v>
      </c>
      <c r="V58" s="152">
        <v>0</v>
      </c>
      <c r="W58" s="152">
        <v>0</v>
      </c>
      <c r="X58" s="152">
        <v>0</v>
      </c>
      <c r="Y58" s="152">
        <v>0</v>
      </c>
      <c r="Z58" s="152">
        <v>0</v>
      </c>
      <c r="AA58" s="152">
        <v>0</v>
      </c>
      <c r="AB58" s="139">
        <v>0</v>
      </c>
      <c r="AC58" s="150">
        <v>0</v>
      </c>
      <c r="AD58" s="150">
        <v>0</v>
      </c>
      <c r="AE58" s="150">
        <v>0</v>
      </c>
      <c r="AF58" s="150">
        <v>0</v>
      </c>
      <c r="AG58" s="150">
        <v>0</v>
      </c>
      <c r="AH58" s="150">
        <v>0</v>
      </c>
      <c r="AI58" s="150">
        <v>0</v>
      </c>
      <c r="AJ58" s="150">
        <v>0</v>
      </c>
      <c r="AK58" s="150">
        <v>0</v>
      </c>
      <c r="AL58" s="150">
        <v>0</v>
      </c>
      <c r="AM58" s="150">
        <v>0</v>
      </c>
      <c r="AN58" s="150">
        <v>0</v>
      </c>
      <c r="AO58" s="150">
        <v>0</v>
      </c>
      <c r="AP58" s="150">
        <v>0</v>
      </c>
      <c r="AQ58" s="150">
        <v>0</v>
      </c>
      <c r="AR58" s="150">
        <v>0</v>
      </c>
      <c r="AS58" s="152">
        <v>0</v>
      </c>
      <c r="AT58" s="152">
        <v>0</v>
      </c>
      <c r="AU58" s="152">
        <v>0</v>
      </c>
      <c r="AV58" s="152">
        <v>0</v>
      </c>
      <c r="AW58" s="152">
        <v>0</v>
      </c>
      <c r="AX58" s="152">
        <v>0</v>
      </c>
      <c r="AY58" s="152">
        <v>0</v>
      </c>
      <c r="AZ58" s="152">
        <v>0</v>
      </c>
      <c r="BA58" s="151">
        <v>0</v>
      </c>
      <c r="BB58" s="150">
        <v>0</v>
      </c>
      <c r="BC58" s="150">
        <v>0</v>
      </c>
      <c r="BD58" s="152">
        <v>0</v>
      </c>
      <c r="BE58" s="274">
        <v>0</v>
      </c>
      <c r="BF58" s="139">
        <v>0</v>
      </c>
      <c r="BG58" s="252">
        <v>0</v>
      </c>
      <c r="BH58" s="139">
        <v>0</v>
      </c>
      <c r="BI58" s="183"/>
      <c r="BJ58" s="183"/>
      <c r="BK58" s="183"/>
      <c r="BL58" s="183"/>
      <c r="BM58" s="183"/>
      <c r="BN58" s="183"/>
      <c r="BO58" s="183"/>
      <c r="BP58" s="183"/>
      <c r="BQ58" s="183"/>
      <c r="BR58" s="183"/>
      <c r="BS58" s="183"/>
      <c r="BT58" s="254"/>
      <c r="BU58" s="254"/>
      <c r="BV58" s="254"/>
      <c r="BW58" s="254"/>
      <c r="BX58" s="254"/>
      <c r="BY58" s="254"/>
      <c r="BZ58" s="254"/>
      <c r="CA58" s="254"/>
      <c r="CB58" s="254"/>
      <c r="CC58" s="254"/>
      <c r="CD58" s="254"/>
      <c r="CE58" s="254"/>
      <c r="CF58" s="254"/>
      <c r="CG58" s="254"/>
      <c r="CH58" s="254"/>
      <c r="CI58" s="254"/>
      <c r="CJ58" s="254"/>
      <c r="CK58" s="254"/>
      <c r="CL58" s="254"/>
      <c r="CM58" s="254"/>
      <c r="CN58" s="254"/>
      <c r="CO58" s="254"/>
      <c r="CP58" s="254"/>
      <c r="CQ58" s="254"/>
      <c r="CR58" s="254"/>
      <c r="CS58" s="254"/>
      <c r="CT58" s="254"/>
      <c r="CU58" s="254"/>
      <c r="CV58" s="254"/>
      <c r="CW58" s="254"/>
      <c r="CX58" s="254"/>
      <c r="CY58" s="254"/>
      <c r="CZ58" s="254"/>
      <c r="DA58" s="254"/>
      <c r="DB58" s="254"/>
      <c r="DC58" s="254"/>
      <c r="DD58" s="254"/>
      <c r="DE58" s="254"/>
      <c r="DF58" s="254"/>
      <c r="DG58" s="254"/>
      <c r="DH58" s="254"/>
      <c r="DI58" s="254"/>
      <c r="DJ58" s="254"/>
      <c r="DK58" s="254"/>
      <c r="DL58" s="254"/>
      <c r="DM58" s="254"/>
      <c r="DN58" s="254"/>
      <c r="DO58" s="254"/>
      <c r="DP58" s="254"/>
      <c r="DQ58" s="254"/>
      <c r="DR58" s="254"/>
      <c r="DS58" s="254"/>
      <c r="DT58" s="254"/>
      <c r="DU58" s="254"/>
      <c r="DV58" s="254"/>
      <c r="DW58" s="254"/>
      <c r="DX58" s="254"/>
      <c r="DY58" s="254"/>
      <c r="DZ58" s="254"/>
      <c r="EA58" s="254"/>
      <c r="EB58" s="254"/>
      <c r="EC58" s="254"/>
      <c r="ED58" s="254"/>
      <c r="EE58" s="254"/>
      <c r="EF58" s="254"/>
      <c r="EG58" s="254"/>
      <c r="EH58" s="254"/>
      <c r="EI58" s="254"/>
      <c r="EJ58" s="254"/>
      <c r="EK58" s="254"/>
      <c r="EL58" s="254"/>
      <c r="EM58" s="254"/>
      <c r="EN58" s="254"/>
      <c r="EO58" s="254"/>
      <c r="EP58" s="254"/>
      <c r="EQ58" s="254"/>
      <c r="ER58" s="254"/>
      <c r="ES58" s="254"/>
      <c r="ET58" s="254"/>
      <c r="EU58" s="254"/>
      <c r="EV58" s="254"/>
      <c r="EW58" s="254"/>
      <c r="EX58" s="254"/>
      <c r="EY58" s="254"/>
      <c r="EZ58" s="254"/>
      <c r="FA58" s="254"/>
      <c r="FB58" s="254"/>
      <c r="FC58" s="254"/>
      <c r="FD58" s="254"/>
      <c r="FE58" s="254"/>
      <c r="FF58" s="254"/>
      <c r="FG58" s="254"/>
      <c r="FH58" s="254"/>
      <c r="FI58" s="254"/>
      <c r="FJ58" s="254"/>
      <c r="FK58" s="254"/>
      <c r="FL58" s="254"/>
      <c r="FM58" s="254"/>
      <c r="FN58" s="254"/>
      <c r="FO58" s="254"/>
      <c r="FP58" s="254"/>
      <c r="FQ58" s="254"/>
      <c r="FR58" s="254"/>
      <c r="FS58" s="254"/>
      <c r="FT58" s="254"/>
      <c r="FU58" s="254"/>
      <c r="FV58" s="254"/>
      <c r="FW58" s="254"/>
      <c r="FX58" s="254"/>
      <c r="FY58" s="254"/>
      <c r="FZ58" s="254"/>
      <c r="GA58" s="254"/>
      <c r="GB58" s="254"/>
      <c r="GC58" s="254"/>
      <c r="GD58" s="254"/>
      <c r="GE58" s="254"/>
      <c r="GF58" s="254"/>
      <c r="GG58" s="254"/>
      <c r="GH58" s="254"/>
      <c r="GI58" s="254"/>
      <c r="GJ58" s="254"/>
      <c r="GK58" s="254"/>
      <c r="GL58" s="254"/>
      <c r="GM58" s="254"/>
      <c r="GN58" s="254"/>
      <c r="GO58" s="254"/>
      <c r="GP58" s="254"/>
      <c r="GQ58" s="254"/>
      <c r="GR58" s="254"/>
      <c r="GS58" s="254"/>
      <c r="GT58" s="254"/>
      <c r="GU58" s="254"/>
      <c r="GV58" s="254"/>
      <c r="GW58" s="254"/>
      <c r="GX58" s="254"/>
      <c r="GY58" s="254"/>
      <c r="GZ58" s="254"/>
      <c r="HA58" s="254"/>
      <c r="HB58" s="254"/>
      <c r="HC58" s="254"/>
      <c r="HD58" s="254"/>
      <c r="HE58" s="254"/>
      <c r="HF58" s="254"/>
      <c r="HG58" s="254"/>
      <c r="HH58" s="254"/>
      <c r="HI58" s="254"/>
      <c r="HJ58" s="254"/>
      <c r="HK58" s="254"/>
      <c r="HL58" s="254"/>
      <c r="HM58" s="254"/>
      <c r="HN58" s="254"/>
      <c r="HO58" s="254"/>
      <c r="HP58" s="254"/>
      <c r="HQ58" s="254"/>
      <c r="HR58" s="254"/>
      <c r="HS58" s="254"/>
      <c r="HT58" s="254"/>
      <c r="HU58" s="254"/>
      <c r="HV58" s="254"/>
      <c r="HW58" s="254"/>
      <c r="HX58" s="254"/>
      <c r="HY58" s="254"/>
      <c r="HZ58" s="254"/>
    </row>
    <row r="59" spans="1:240" s="247" customFormat="1" ht="15" customHeight="1">
      <c r="A59" s="273"/>
      <c r="B59" s="273" t="s">
        <v>223</v>
      </c>
      <c r="C59" s="251"/>
      <c r="D59" s="139"/>
      <c r="E59" s="151">
        <v>0</v>
      </c>
      <c r="F59" s="139">
        <v>0</v>
      </c>
      <c r="G59" s="320">
        <v>0</v>
      </c>
      <c r="H59" s="320">
        <v>0</v>
      </c>
      <c r="I59" s="320">
        <v>0</v>
      </c>
      <c r="J59" s="139">
        <v>0</v>
      </c>
      <c r="K59" s="139">
        <v>0</v>
      </c>
      <c r="L59" s="139">
        <v>0</v>
      </c>
      <c r="M59" s="139">
        <v>0</v>
      </c>
      <c r="N59" s="139">
        <v>0</v>
      </c>
      <c r="O59" s="320">
        <v>0</v>
      </c>
      <c r="P59" s="139">
        <v>0</v>
      </c>
      <c r="Q59" s="139">
        <v>0</v>
      </c>
      <c r="R59" s="139">
        <v>1247.8513</v>
      </c>
      <c r="S59" s="151">
        <v>9766.650449800003</v>
      </c>
      <c r="T59" s="139">
        <v>412.19</v>
      </c>
      <c r="U59" s="139">
        <v>13</v>
      </c>
      <c r="V59" s="139">
        <v>3340</v>
      </c>
      <c r="W59" s="139">
        <v>358.77</v>
      </c>
      <c r="X59" s="139">
        <v>429.62106000000006</v>
      </c>
      <c r="Y59" s="139">
        <v>455.6730600000001</v>
      </c>
      <c r="Z59" s="139">
        <v>0</v>
      </c>
      <c r="AA59" s="139">
        <v>56.49849999999999</v>
      </c>
      <c r="AB59" s="139">
        <v>1314.724616466667</v>
      </c>
      <c r="AC59" s="320">
        <v>863.178916466667</v>
      </c>
      <c r="AD59" s="320">
        <v>175.4</v>
      </c>
      <c r="AE59" s="320">
        <v>11.553299999999998</v>
      </c>
      <c r="AF59" s="320">
        <v>3.3642000000000003</v>
      </c>
      <c r="AG59" s="320">
        <v>12.666299999999998</v>
      </c>
      <c r="AH59" s="320">
        <v>5.7569</v>
      </c>
      <c r="AI59" s="320">
        <v>52.2723</v>
      </c>
      <c r="AJ59" s="320">
        <v>0.3</v>
      </c>
      <c r="AK59" s="320">
        <v>0</v>
      </c>
      <c r="AL59" s="320">
        <v>0.45000000000000007</v>
      </c>
      <c r="AM59" s="320">
        <v>38.3645</v>
      </c>
      <c r="AN59" s="320">
        <v>0</v>
      </c>
      <c r="AO59" s="320">
        <v>148.7165</v>
      </c>
      <c r="AP59" s="320">
        <v>0</v>
      </c>
      <c r="AQ59" s="320">
        <v>0</v>
      </c>
      <c r="AR59" s="320">
        <v>3.1047000000000002</v>
      </c>
      <c r="AS59" s="139">
        <v>0</v>
      </c>
      <c r="AT59" s="139">
        <v>2.7979000000000003</v>
      </c>
      <c r="AU59" s="139">
        <v>99.68360000000001</v>
      </c>
      <c r="AV59" s="139">
        <v>3274.2951299999995</v>
      </c>
      <c r="AW59" s="139">
        <v>1556.05433</v>
      </c>
      <c r="AX59" s="139">
        <v>27.47</v>
      </c>
      <c r="AY59" s="139">
        <v>0.2</v>
      </c>
      <c r="AZ59" s="139">
        <v>0</v>
      </c>
      <c r="BA59" s="151">
        <v>0</v>
      </c>
      <c r="BB59" s="139">
        <v>0</v>
      </c>
      <c r="BC59" s="139">
        <v>0.8687</v>
      </c>
      <c r="BD59" s="139">
        <v>0</v>
      </c>
      <c r="BE59" s="152">
        <v>0</v>
      </c>
      <c r="BF59" s="139"/>
      <c r="BG59" s="139"/>
      <c r="BH59" s="139"/>
      <c r="BI59" s="184"/>
      <c r="BJ59" s="184"/>
      <c r="BK59" s="184"/>
      <c r="BL59" s="184"/>
      <c r="BM59" s="184"/>
      <c r="BN59" s="184"/>
      <c r="BO59" s="184"/>
      <c r="BP59" s="184"/>
      <c r="BQ59" s="184"/>
      <c r="BR59" s="184"/>
      <c r="BS59" s="184"/>
      <c r="BT59" s="153"/>
      <c r="BU59" s="155"/>
      <c r="BV59" s="155"/>
      <c r="BW59" s="156"/>
      <c r="BX59" s="153"/>
      <c r="BY59" s="153"/>
      <c r="BZ59" s="153"/>
      <c r="CA59" s="153"/>
      <c r="CB59" s="153"/>
      <c r="CC59" s="153"/>
      <c r="CD59" s="153"/>
      <c r="CE59" s="153"/>
      <c r="CF59" s="153"/>
      <c r="CG59" s="153"/>
      <c r="CH59" s="153"/>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3"/>
      <c r="DF59" s="153"/>
      <c r="DG59" s="153"/>
      <c r="DH59" s="153"/>
      <c r="DI59" s="153"/>
      <c r="DJ59" s="153"/>
      <c r="DK59" s="153"/>
      <c r="DL59" s="153"/>
      <c r="DM59" s="153"/>
      <c r="DN59" s="153"/>
      <c r="DO59" s="153"/>
      <c r="DP59" s="153"/>
      <c r="DQ59" s="153"/>
      <c r="DR59" s="153"/>
      <c r="DS59" s="153"/>
      <c r="DT59" s="153"/>
      <c r="DU59" s="153"/>
      <c r="DV59" s="153"/>
      <c r="DW59" s="153"/>
      <c r="DX59" s="153"/>
      <c r="DY59" s="153"/>
      <c r="DZ59" s="153"/>
      <c r="EA59" s="153"/>
      <c r="EB59" s="153"/>
      <c r="EC59" s="153"/>
      <c r="ED59" s="153"/>
      <c r="EE59" s="153"/>
      <c r="EF59" s="153"/>
      <c r="EG59" s="153"/>
      <c r="EH59" s="153"/>
      <c r="EI59" s="153"/>
      <c r="EJ59" s="153"/>
      <c r="EK59" s="153"/>
      <c r="EL59" s="153"/>
      <c r="EM59" s="153"/>
      <c r="EN59" s="153"/>
      <c r="EO59" s="153"/>
      <c r="EP59" s="153"/>
      <c r="EQ59" s="153"/>
      <c r="ER59" s="153"/>
      <c r="ES59" s="153"/>
      <c r="ET59" s="153"/>
      <c r="EU59" s="153"/>
      <c r="EV59" s="153"/>
      <c r="EW59" s="153"/>
      <c r="EX59" s="153"/>
      <c r="EY59" s="153"/>
      <c r="EZ59" s="153"/>
      <c r="FA59" s="153"/>
      <c r="FB59" s="153"/>
      <c r="FC59" s="153"/>
      <c r="FD59" s="153"/>
      <c r="FE59" s="153"/>
      <c r="FF59" s="153"/>
      <c r="FG59" s="153"/>
      <c r="FH59" s="153"/>
      <c r="FI59" s="153"/>
      <c r="FJ59" s="153"/>
      <c r="FK59" s="153"/>
      <c r="FL59" s="153"/>
      <c r="FM59" s="153"/>
      <c r="FN59" s="153"/>
      <c r="FO59" s="153"/>
      <c r="FP59" s="153"/>
      <c r="FQ59" s="153"/>
      <c r="FR59" s="153"/>
      <c r="FS59" s="153"/>
      <c r="FT59" s="153"/>
      <c r="FU59" s="153"/>
      <c r="FV59" s="153"/>
      <c r="FW59" s="153"/>
      <c r="FX59" s="153"/>
      <c r="FY59" s="153"/>
      <c r="FZ59" s="153"/>
      <c r="GA59" s="153"/>
      <c r="GB59" s="153"/>
      <c r="GC59" s="153"/>
      <c r="GD59" s="153"/>
      <c r="GE59" s="153"/>
      <c r="GF59" s="153"/>
      <c r="GG59" s="153"/>
      <c r="GH59" s="153"/>
      <c r="GI59" s="153"/>
      <c r="GJ59" s="153"/>
      <c r="GK59" s="153"/>
      <c r="GL59" s="153"/>
      <c r="GM59" s="153"/>
      <c r="GN59" s="153"/>
      <c r="GO59" s="153"/>
      <c r="GP59" s="153"/>
      <c r="GQ59" s="153"/>
      <c r="GR59" s="153"/>
      <c r="GS59" s="153"/>
      <c r="GT59" s="153"/>
      <c r="GU59" s="153"/>
      <c r="GV59" s="153"/>
      <c r="GW59" s="153"/>
      <c r="GX59" s="153"/>
      <c r="GY59" s="153"/>
      <c r="GZ59" s="153"/>
      <c r="HA59" s="153"/>
      <c r="HB59" s="153"/>
      <c r="HC59" s="153"/>
      <c r="HD59" s="153"/>
      <c r="HE59" s="153"/>
      <c r="HF59" s="153"/>
      <c r="HG59" s="153"/>
      <c r="HH59" s="153"/>
      <c r="HI59" s="153"/>
      <c r="HJ59" s="153"/>
      <c r="HK59" s="153"/>
      <c r="HL59" s="153"/>
      <c r="HM59" s="153"/>
      <c r="HN59" s="153"/>
      <c r="HO59" s="153"/>
      <c r="HP59" s="153"/>
      <c r="HQ59" s="153"/>
      <c r="HR59" s="153"/>
      <c r="HS59" s="153"/>
      <c r="HT59" s="153"/>
      <c r="HU59" s="153"/>
      <c r="HV59" s="153"/>
      <c r="HW59" s="153"/>
      <c r="HX59" s="153"/>
      <c r="HY59" s="153"/>
      <c r="HZ59" s="153"/>
      <c r="IA59" s="88"/>
      <c r="IB59" s="88"/>
      <c r="IC59" s="88"/>
      <c r="ID59" s="88"/>
      <c r="IE59" s="88"/>
      <c r="IF59" s="88"/>
    </row>
    <row r="60" spans="1:240" s="247" customFormat="1" ht="15" customHeight="1">
      <c r="A60" s="273"/>
      <c r="B60" s="273" t="s">
        <v>321</v>
      </c>
      <c r="C60" s="251"/>
      <c r="D60" s="139"/>
      <c r="E60" s="151">
        <v>52050.01282019999</v>
      </c>
      <c r="F60" s="139">
        <v>49.334036000000005</v>
      </c>
      <c r="G60" s="320">
        <v>0</v>
      </c>
      <c r="H60" s="320">
        <v>49.334036000000005</v>
      </c>
      <c r="I60" s="320">
        <v>0</v>
      </c>
      <c r="J60" s="139">
        <v>181.552186</v>
      </c>
      <c r="K60" s="139">
        <v>50065.8341352</v>
      </c>
      <c r="L60" s="139">
        <v>0</v>
      </c>
      <c r="M60" s="139">
        <v>0</v>
      </c>
      <c r="N60" s="139">
        <v>0</v>
      </c>
      <c r="O60" s="320">
        <v>0</v>
      </c>
      <c r="P60" s="139">
        <v>327.31978000000004</v>
      </c>
      <c r="Q60" s="139">
        <v>0</v>
      </c>
      <c r="R60" s="139">
        <v>1425.972683</v>
      </c>
      <c r="S60" s="151">
        <v>15326.408529800003</v>
      </c>
      <c r="T60" s="139">
        <v>417.136798</v>
      </c>
      <c r="U60" s="139">
        <v>20.815322000000002</v>
      </c>
      <c r="V60" s="139">
        <v>3340</v>
      </c>
      <c r="W60" s="139">
        <v>358.77</v>
      </c>
      <c r="X60" s="139">
        <v>444.43019100000004</v>
      </c>
      <c r="Y60" s="139">
        <v>701.243419</v>
      </c>
      <c r="Z60" s="139">
        <v>0</v>
      </c>
      <c r="AA60" s="139">
        <v>96.456378</v>
      </c>
      <c r="AB60" s="139">
        <v>4262.836769466667</v>
      </c>
      <c r="AC60" s="320">
        <v>2088.759889466667</v>
      </c>
      <c r="AD60" s="320">
        <v>180.857322</v>
      </c>
      <c r="AE60" s="320">
        <v>15.537029999999998</v>
      </c>
      <c r="AF60" s="320">
        <v>8.294686</v>
      </c>
      <c r="AG60" s="320">
        <v>55.328224</v>
      </c>
      <c r="AH60" s="320">
        <v>19.556776</v>
      </c>
      <c r="AI60" s="320">
        <v>1630.463686</v>
      </c>
      <c r="AJ60" s="320">
        <v>0.824773</v>
      </c>
      <c r="AK60" s="320">
        <v>0</v>
      </c>
      <c r="AL60" s="320">
        <v>0.45000000000000007</v>
      </c>
      <c r="AM60" s="320">
        <v>41.31893</v>
      </c>
      <c r="AN60" s="320">
        <v>14.440752999999997</v>
      </c>
      <c r="AO60" s="320">
        <v>200.134812</v>
      </c>
      <c r="AP60" s="320">
        <v>0</v>
      </c>
      <c r="AQ60" s="320">
        <v>0</v>
      </c>
      <c r="AR60" s="320">
        <v>6.8698879999999996</v>
      </c>
      <c r="AS60" s="139">
        <v>0</v>
      </c>
      <c r="AT60" s="139">
        <v>10.731657000000002</v>
      </c>
      <c r="AU60" s="139">
        <v>100.646206</v>
      </c>
      <c r="AV60" s="139">
        <v>2325.299878333333</v>
      </c>
      <c r="AW60" s="139">
        <v>1556.05433</v>
      </c>
      <c r="AX60" s="139">
        <v>50.175447999999996</v>
      </c>
      <c r="AY60" s="139">
        <v>0.452651</v>
      </c>
      <c r="AZ60" s="139">
        <v>0</v>
      </c>
      <c r="BA60" s="509">
        <v>1.3200809999999998</v>
      </c>
      <c r="BB60" s="139">
        <v>1136.962666</v>
      </c>
      <c r="BC60" s="139">
        <v>493.7067349999999</v>
      </c>
      <c r="BD60" s="139">
        <v>9.37</v>
      </c>
      <c r="BE60" s="152">
        <v>0</v>
      </c>
      <c r="BF60" s="139"/>
      <c r="BG60" s="139"/>
      <c r="BH60" s="139"/>
      <c r="BI60" s="184"/>
      <c r="BJ60" s="184"/>
      <c r="BK60" s="184"/>
      <c r="BL60" s="184"/>
      <c r="BM60" s="184"/>
      <c r="BN60" s="184"/>
      <c r="BO60" s="184"/>
      <c r="BP60" s="184"/>
      <c r="BQ60" s="184"/>
      <c r="BR60" s="184"/>
      <c r="BS60" s="184"/>
      <c r="BT60" s="153"/>
      <c r="BU60" s="155"/>
      <c r="BV60" s="155"/>
      <c r="BW60" s="156"/>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3"/>
      <c r="DF60" s="153"/>
      <c r="DG60" s="153"/>
      <c r="DH60" s="153"/>
      <c r="DI60" s="153"/>
      <c r="DJ60" s="153"/>
      <c r="DK60" s="153"/>
      <c r="DL60" s="153"/>
      <c r="DM60" s="153"/>
      <c r="DN60" s="153"/>
      <c r="DO60" s="153"/>
      <c r="DP60" s="153"/>
      <c r="DQ60" s="153"/>
      <c r="DR60" s="153"/>
      <c r="DS60" s="153"/>
      <c r="DT60" s="153"/>
      <c r="DU60" s="153"/>
      <c r="DV60" s="153"/>
      <c r="DW60" s="153"/>
      <c r="DX60" s="153"/>
      <c r="DY60" s="153"/>
      <c r="DZ60" s="153"/>
      <c r="EA60" s="153"/>
      <c r="EB60" s="153"/>
      <c r="EC60" s="153"/>
      <c r="ED60" s="153"/>
      <c r="EE60" s="153"/>
      <c r="EF60" s="153"/>
      <c r="EG60" s="153"/>
      <c r="EH60" s="153"/>
      <c r="EI60" s="153"/>
      <c r="EJ60" s="153"/>
      <c r="EK60" s="153"/>
      <c r="EL60" s="153"/>
      <c r="EM60" s="153"/>
      <c r="EN60" s="153"/>
      <c r="EO60" s="153"/>
      <c r="EP60" s="153"/>
      <c r="EQ60" s="153"/>
      <c r="ER60" s="153"/>
      <c r="ES60" s="153"/>
      <c r="ET60" s="153"/>
      <c r="EU60" s="153"/>
      <c r="EV60" s="153"/>
      <c r="EW60" s="153"/>
      <c r="EX60" s="153"/>
      <c r="EY60" s="153"/>
      <c r="EZ60" s="153"/>
      <c r="FA60" s="153"/>
      <c r="FB60" s="153"/>
      <c r="FC60" s="153"/>
      <c r="FD60" s="153"/>
      <c r="FE60" s="153"/>
      <c r="FF60" s="153"/>
      <c r="FG60" s="153"/>
      <c r="FH60" s="153"/>
      <c r="FI60" s="153"/>
      <c r="FJ60" s="153"/>
      <c r="FK60" s="153"/>
      <c r="FL60" s="153"/>
      <c r="FM60" s="153"/>
      <c r="FN60" s="153"/>
      <c r="FO60" s="153"/>
      <c r="FP60" s="153"/>
      <c r="FQ60" s="153"/>
      <c r="FR60" s="153"/>
      <c r="FS60" s="153"/>
      <c r="FT60" s="153"/>
      <c r="FU60" s="153"/>
      <c r="FV60" s="153"/>
      <c r="FW60" s="153"/>
      <c r="FX60" s="153"/>
      <c r="FY60" s="153"/>
      <c r="FZ60" s="153"/>
      <c r="GA60" s="153"/>
      <c r="GB60" s="153"/>
      <c r="GC60" s="153"/>
      <c r="GD60" s="153"/>
      <c r="GE60" s="153"/>
      <c r="GF60" s="153"/>
      <c r="GG60" s="153"/>
      <c r="GH60" s="153"/>
      <c r="GI60" s="153"/>
      <c r="GJ60" s="153"/>
      <c r="GK60" s="153"/>
      <c r="GL60" s="153"/>
      <c r="GM60" s="153"/>
      <c r="GN60" s="153"/>
      <c r="GO60" s="153"/>
      <c r="GP60" s="153"/>
      <c r="GQ60" s="153"/>
      <c r="GR60" s="153"/>
      <c r="GS60" s="153"/>
      <c r="GT60" s="153"/>
      <c r="GU60" s="153"/>
      <c r="GV60" s="153"/>
      <c r="GW60" s="153"/>
      <c r="GX60" s="153"/>
      <c r="GY60" s="153"/>
      <c r="GZ60" s="153"/>
      <c r="HA60" s="153"/>
      <c r="HB60" s="153"/>
      <c r="HC60" s="153"/>
      <c r="HD60" s="153"/>
      <c r="HE60" s="153"/>
      <c r="HF60" s="153"/>
      <c r="HG60" s="153"/>
      <c r="HH60" s="153"/>
      <c r="HI60" s="153"/>
      <c r="HJ60" s="153"/>
      <c r="HK60" s="153"/>
      <c r="HL60" s="153"/>
      <c r="HM60" s="153"/>
      <c r="HN60" s="153"/>
      <c r="HO60" s="153"/>
      <c r="HP60" s="153"/>
      <c r="HQ60" s="153"/>
      <c r="HR60" s="153"/>
      <c r="HS60" s="153"/>
      <c r="HT60" s="153"/>
      <c r="HU60" s="153"/>
      <c r="HV60" s="153"/>
      <c r="HW60" s="153"/>
      <c r="HX60" s="153"/>
      <c r="HY60" s="153"/>
      <c r="HZ60" s="153"/>
      <c r="IA60" s="88"/>
      <c r="IB60" s="88"/>
      <c r="IC60" s="88"/>
      <c r="ID60" s="88"/>
      <c r="IE60" s="88"/>
      <c r="IF60" s="88"/>
    </row>
    <row r="61" spans="1:234" ht="12">
      <c r="A61" s="153"/>
      <c r="B61" s="153"/>
      <c r="C61" s="153"/>
      <c r="D61" s="154"/>
      <c r="E61" s="142"/>
      <c r="F61" s="154"/>
      <c r="G61" s="157"/>
      <c r="H61" s="157"/>
      <c r="I61" s="157"/>
      <c r="J61" s="154"/>
      <c r="K61" s="154"/>
      <c r="L61" s="154"/>
      <c r="M61" s="154"/>
      <c r="N61" s="154"/>
      <c r="O61" s="157"/>
      <c r="P61" s="154"/>
      <c r="Q61" s="154"/>
      <c r="R61" s="154"/>
      <c r="S61" s="142"/>
      <c r="T61" s="154"/>
      <c r="U61" s="154"/>
      <c r="V61" s="154"/>
      <c r="W61" s="154"/>
      <c r="X61" s="154"/>
      <c r="Y61" s="154"/>
      <c r="Z61" s="154"/>
      <c r="AA61" s="154"/>
      <c r="AB61" s="154"/>
      <c r="AC61" s="157"/>
      <c r="AD61" s="157"/>
      <c r="AE61" s="157"/>
      <c r="AF61" s="157"/>
      <c r="AG61" s="157"/>
      <c r="AH61" s="157"/>
      <c r="AI61" s="157"/>
      <c r="AJ61" s="157"/>
      <c r="AK61" s="157"/>
      <c r="AL61" s="157"/>
      <c r="AM61" s="157"/>
      <c r="AN61" s="157"/>
      <c r="AO61" s="157"/>
      <c r="AP61" s="157"/>
      <c r="AQ61" s="157"/>
      <c r="AR61" s="157"/>
      <c r="AS61" s="154"/>
      <c r="AT61" s="154"/>
      <c r="AU61" s="154"/>
      <c r="AV61" s="154"/>
      <c r="AW61" s="154"/>
      <c r="AX61" s="154"/>
      <c r="AY61" s="154"/>
      <c r="AZ61" s="154"/>
      <c r="BA61" s="154"/>
      <c r="BB61" s="157"/>
      <c r="BC61" s="157"/>
      <c r="BD61" s="154"/>
      <c r="BE61" s="142"/>
      <c r="BF61" s="154"/>
      <c r="BG61" s="154"/>
      <c r="BH61" s="154"/>
      <c r="BI61" s="184"/>
      <c r="BJ61" s="184"/>
      <c r="BK61" s="184"/>
      <c r="BL61" s="184"/>
      <c r="BM61" s="184"/>
      <c r="BN61" s="184"/>
      <c r="BO61" s="184"/>
      <c r="BP61" s="184"/>
      <c r="BQ61" s="184"/>
      <c r="BR61" s="184"/>
      <c r="BS61" s="186"/>
      <c r="BT61" s="158"/>
      <c r="BU61" s="158"/>
      <c r="BV61" s="153"/>
      <c r="BW61" s="153"/>
      <c r="BX61" s="153"/>
      <c r="BY61" s="153"/>
      <c r="BZ61" s="153"/>
      <c r="CA61" s="153"/>
      <c r="CB61" s="153"/>
      <c r="CC61" s="153"/>
      <c r="CD61" s="153"/>
      <c r="CE61" s="153"/>
      <c r="CF61" s="153"/>
      <c r="CG61" s="153"/>
      <c r="CH61" s="153"/>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3"/>
      <c r="DF61" s="153"/>
      <c r="DG61" s="153"/>
      <c r="DH61" s="153"/>
      <c r="DI61" s="153"/>
      <c r="DJ61" s="153"/>
      <c r="DK61" s="153"/>
      <c r="DL61" s="153"/>
      <c r="DM61" s="153"/>
      <c r="DN61" s="153"/>
      <c r="DO61" s="153"/>
      <c r="DP61" s="153"/>
      <c r="DQ61" s="153"/>
      <c r="DR61" s="153"/>
      <c r="DS61" s="153"/>
      <c r="DT61" s="153"/>
      <c r="DU61" s="153"/>
      <c r="DV61" s="153"/>
      <c r="DW61" s="153"/>
      <c r="DX61" s="153"/>
      <c r="DY61" s="153"/>
      <c r="DZ61" s="153"/>
      <c r="EA61" s="153"/>
      <c r="EB61" s="153"/>
      <c r="EC61" s="153"/>
      <c r="ED61" s="153"/>
      <c r="EE61" s="153"/>
      <c r="EF61" s="153"/>
      <c r="EG61" s="153"/>
      <c r="EH61" s="153"/>
      <c r="EI61" s="153"/>
      <c r="EJ61" s="153"/>
      <c r="EK61" s="153"/>
      <c r="EL61" s="153"/>
      <c r="EM61" s="153"/>
      <c r="EN61" s="153"/>
      <c r="EO61" s="153"/>
      <c r="EP61" s="153"/>
      <c r="EQ61" s="153"/>
      <c r="ER61" s="153"/>
      <c r="ES61" s="153"/>
      <c r="ET61" s="153"/>
      <c r="EU61" s="153"/>
      <c r="EV61" s="153"/>
      <c r="EW61" s="153"/>
      <c r="EX61" s="153"/>
      <c r="EY61" s="153"/>
      <c r="EZ61" s="153"/>
      <c r="FA61" s="153"/>
      <c r="FB61" s="153"/>
      <c r="FC61" s="153"/>
      <c r="FD61" s="153"/>
      <c r="FE61" s="153"/>
      <c r="FF61" s="153"/>
      <c r="FG61" s="153"/>
      <c r="FH61" s="153"/>
      <c r="FI61" s="153"/>
      <c r="FJ61" s="153"/>
      <c r="FK61" s="153"/>
      <c r="FL61" s="153"/>
      <c r="FM61" s="153"/>
      <c r="FN61" s="153"/>
      <c r="FO61" s="153"/>
      <c r="FP61" s="153"/>
      <c r="FQ61" s="153"/>
      <c r="FR61" s="153"/>
      <c r="FS61" s="153"/>
      <c r="FT61" s="153"/>
      <c r="FU61" s="153"/>
      <c r="FV61" s="153"/>
      <c r="FW61" s="153"/>
      <c r="FX61" s="153"/>
      <c r="FY61" s="153"/>
      <c r="FZ61" s="153"/>
      <c r="GA61" s="153"/>
      <c r="GB61" s="153"/>
      <c r="GC61" s="153"/>
      <c r="GD61" s="153"/>
      <c r="GE61" s="153"/>
      <c r="GF61" s="153"/>
      <c r="GG61" s="153"/>
      <c r="GH61" s="153"/>
      <c r="GI61" s="153"/>
      <c r="GJ61" s="153"/>
      <c r="GK61" s="153"/>
      <c r="GL61" s="153"/>
      <c r="GM61" s="153"/>
      <c r="GN61" s="153"/>
      <c r="GO61" s="153"/>
      <c r="GP61" s="153"/>
      <c r="GQ61" s="153"/>
      <c r="GR61" s="153"/>
      <c r="GS61" s="153"/>
      <c r="GT61" s="153"/>
      <c r="GU61" s="153"/>
      <c r="GV61" s="153"/>
      <c r="GW61" s="153"/>
      <c r="GX61" s="153"/>
      <c r="GY61" s="153"/>
      <c r="GZ61" s="153"/>
      <c r="HA61" s="153"/>
      <c r="HB61" s="153"/>
      <c r="HC61" s="153"/>
      <c r="HD61" s="153"/>
      <c r="HE61" s="153"/>
      <c r="HF61" s="153"/>
      <c r="HG61" s="153"/>
      <c r="HH61" s="153"/>
      <c r="HI61" s="153"/>
      <c r="HJ61" s="153"/>
      <c r="HK61" s="153"/>
      <c r="HL61" s="153"/>
      <c r="HM61" s="153"/>
      <c r="HN61" s="153"/>
      <c r="HO61" s="153"/>
      <c r="HP61" s="153"/>
      <c r="HQ61" s="153"/>
      <c r="HR61" s="153"/>
      <c r="HS61" s="153"/>
      <c r="HT61" s="153"/>
      <c r="HU61" s="153"/>
      <c r="HV61" s="153"/>
      <c r="HW61" s="153"/>
      <c r="HX61" s="153"/>
      <c r="HY61" s="153"/>
      <c r="HZ61" s="153"/>
    </row>
    <row r="62" spans="1:234" ht="12">
      <c r="A62" s="153"/>
      <c r="B62" s="153"/>
      <c r="C62" s="153"/>
      <c r="D62" s="154"/>
      <c r="E62" s="142"/>
      <c r="F62" s="154"/>
      <c r="G62" s="157"/>
      <c r="H62" s="157"/>
      <c r="I62" s="157"/>
      <c r="J62" s="154"/>
      <c r="K62" s="154"/>
      <c r="L62" s="154"/>
      <c r="M62" s="154"/>
      <c r="N62" s="154"/>
      <c r="O62" s="157"/>
      <c r="P62" s="154"/>
      <c r="Q62" s="154"/>
      <c r="R62" s="154"/>
      <c r="S62" s="142"/>
      <c r="T62" s="154"/>
      <c r="U62" s="154"/>
      <c r="V62" s="154"/>
      <c r="W62" s="154"/>
      <c r="X62" s="154"/>
      <c r="Y62" s="154"/>
      <c r="Z62" s="154"/>
      <c r="AA62" s="154"/>
      <c r="AB62" s="154"/>
      <c r="AC62" s="157"/>
      <c r="AD62" s="157"/>
      <c r="AE62" s="157"/>
      <c r="AF62" s="157"/>
      <c r="AG62" s="157"/>
      <c r="AH62" s="157"/>
      <c r="AI62" s="157"/>
      <c r="AJ62" s="157"/>
      <c r="AK62" s="157"/>
      <c r="AL62" s="157"/>
      <c r="AM62" s="157"/>
      <c r="AN62" s="157"/>
      <c r="AO62" s="157"/>
      <c r="AP62" s="157"/>
      <c r="AQ62" s="157"/>
      <c r="AR62" s="157"/>
      <c r="AS62" s="154"/>
      <c r="AT62" s="154"/>
      <c r="AU62" s="154"/>
      <c r="AV62" s="154"/>
      <c r="AW62" s="154"/>
      <c r="AX62" s="154"/>
      <c r="AY62" s="154"/>
      <c r="AZ62" s="154"/>
      <c r="BA62" s="154"/>
      <c r="BB62" s="157"/>
      <c r="BC62" s="157"/>
      <c r="BD62" s="154"/>
      <c r="BE62" s="142"/>
      <c r="BF62" s="154"/>
      <c r="BG62" s="154"/>
      <c r="BH62" s="154"/>
      <c r="BI62" s="185"/>
      <c r="BJ62" s="185"/>
      <c r="BK62" s="185"/>
      <c r="BL62" s="185"/>
      <c r="BM62" s="185"/>
      <c r="BN62" s="185"/>
      <c r="BO62" s="185"/>
      <c r="BP62" s="185"/>
      <c r="BQ62" s="185"/>
      <c r="BR62" s="185"/>
      <c r="BS62" s="186"/>
      <c r="BT62" s="158"/>
      <c r="BU62" s="158"/>
      <c r="BV62" s="153"/>
      <c r="BW62" s="153"/>
      <c r="BX62" s="153"/>
      <c r="BY62" s="153"/>
      <c r="BZ62" s="153"/>
      <c r="CA62" s="153"/>
      <c r="CB62" s="153"/>
      <c r="CC62" s="153"/>
      <c r="CD62" s="153"/>
      <c r="CE62" s="153"/>
      <c r="CF62" s="153"/>
      <c r="CG62" s="153"/>
      <c r="CH62" s="153"/>
      <c r="CI62" s="153"/>
      <c r="CJ62" s="153"/>
      <c r="CK62" s="153"/>
      <c r="CL62" s="153"/>
      <c r="CM62" s="153"/>
      <c r="CN62" s="153"/>
      <c r="CO62" s="153"/>
      <c r="CP62" s="153"/>
      <c r="CQ62" s="153"/>
      <c r="CR62" s="153"/>
      <c r="CS62" s="153"/>
      <c r="CT62" s="153"/>
      <c r="CU62" s="153"/>
      <c r="CV62" s="153"/>
      <c r="CW62" s="153"/>
      <c r="CX62" s="153"/>
      <c r="CY62" s="153"/>
      <c r="CZ62" s="153"/>
      <c r="DA62" s="153"/>
      <c r="DB62" s="153"/>
      <c r="DC62" s="153"/>
      <c r="DD62" s="153"/>
      <c r="DE62" s="153"/>
      <c r="DF62" s="153"/>
      <c r="DG62" s="153"/>
      <c r="DH62" s="153"/>
      <c r="DI62" s="153"/>
      <c r="DJ62" s="153"/>
      <c r="DK62" s="153"/>
      <c r="DL62" s="153"/>
      <c r="DM62" s="153"/>
      <c r="DN62" s="153"/>
      <c r="DO62" s="153"/>
      <c r="DP62" s="153"/>
      <c r="DQ62" s="153"/>
      <c r="DR62" s="153"/>
      <c r="DS62" s="153"/>
      <c r="DT62" s="153"/>
      <c r="DU62" s="153"/>
      <c r="DV62" s="153"/>
      <c r="DW62" s="153"/>
      <c r="DX62" s="153"/>
      <c r="DY62" s="153"/>
      <c r="DZ62" s="153"/>
      <c r="EA62" s="153"/>
      <c r="EB62" s="153"/>
      <c r="EC62" s="153"/>
      <c r="ED62" s="153"/>
      <c r="EE62" s="153"/>
      <c r="EF62" s="153"/>
      <c r="EG62" s="153"/>
      <c r="EH62" s="153"/>
      <c r="EI62" s="153"/>
      <c r="EJ62" s="153"/>
      <c r="EK62" s="153"/>
      <c r="EL62" s="153"/>
      <c r="EM62" s="153"/>
      <c r="EN62" s="153"/>
      <c r="EO62" s="153"/>
      <c r="EP62" s="153"/>
      <c r="EQ62" s="153"/>
      <c r="ER62" s="153"/>
      <c r="ES62" s="153"/>
      <c r="ET62" s="153"/>
      <c r="EU62" s="153"/>
      <c r="EV62" s="153"/>
      <c r="EW62" s="153"/>
      <c r="EX62" s="153"/>
      <c r="EY62" s="153"/>
      <c r="EZ62" s="153"/>
      <c r="FA62" s="153"/>
      <c r="FB62" s="153"/>
      <c r="FC62" s="153"/>
      <c r="FD62" s="153"/>
      <c r="FE62" s="153"/>
      <c r="FF62" s="153"/>
      <c r="FG62" s="153"/>
      <c r="FH62" s="153"/>
      <c r="FI62" s="153"/>
      <c r="FJ62" s="153"/>
      <c r="FK62" s="153"/>
      <c r="FL62" s="153"/>
      <c r="FM62" s="153"/>
      <c r="FN62" s="153"/>
      <c r="FO62" s="153"/>
      <c r="FP62" s="153"/>
      <c r="FQ62" s="153"/>
      <c r="FR62" s="153"/>
      <c r="FS62" s="153"/>
      <c r="FT62" s="153"/>
      <c r="FU62" s="153"/>
      <c r="FV62" s="153"/>
      <c r="FW62" s="153"/>
      <c r="FX62" s="153"/>
      <c r="FY62" s="153"/>
      <c r="FZ62" s="153"/>
      <c r="GA62" s="153"/>
      <c r="GB62" s="153"/>
      <c r="GC62" s="153"/>
      <c r="GD62" s="153"/>
      <c r="GE62" s="153"/>
      <c r="GF62" s="153"/>
      <c r="GG62" s="153"/>
      <c r="GH62" s="153"/>
      <c r="GI62" s="153"/>
      <c r="GJ62" s="153"/>
      <c r="GK62" s="153"/>
      <c r="GL62" s="153"/>
      <c r="GM62" s="153"/>
      <c r="GN62" s="153"/>
      <c r="GO62" s="153"/>
      <c r="GP62" s="153"/>
      <c r="GQ62" s="153"/>
      <c r="GR62" s="153"/>
      <c r="GS62" s="153"/>
      <c r="GT62" s="153"/>
      <c r="GU62" s="153"/>
      <c r="GV62" s="153"/>
      <c r="GW62" s="153"/>
      <c r="GX62" s="153"/>
      <c r="GY62" s="153"/>
      <c r="GZ62" s="153"/>
      <c r="HA62" s="153"/>
      <c r="HB62" s="153"/>
      <c r="HC62" s="153"/>
      <c r="HD62" s="153"/>
      <c r="HE62" s="153"/>
      <c r="HF62" s="153"/>
      <c r="HG62" s="153"/>
      <c r="HH62" s="153"/>
      <c r="HI62" s="153"/>
      <c r="HJ62" s="153"/>
      <c r="HK62" s="153"/>
      <c r="HL62" s="153"/>
      <c r="HM62" s="153"/>
      <c r="HN62" s="153"/>
      <c r="HO62" s="153"/>
      <c r="HP62" s="153"/>
      <c r="HQ62" s="153"/>
      <c r="HR62" s="153"/>
      <c r="HS62" s="153"/>
      <c r="HT62" s="153"/>
      <c r="HU62" s="153"/>
      <c r="HV62" s="153"/>
      <c r="HW62" s="153"/>
      <c r="HX62" s="153"/>
      <c r="HY62" s="153"/>
      <c r="HZ62" s="153"/>
    </row>
    <row r="63" spans="1:234" ht="12">
      <c r="A63" s="153"/>
      <c r="B63" s="153"/>
      <c r="C63" s="153"/>
      <c r="D63" s="154"/>
      <c r="E63" s="142"/>
      <c r="F63" s="154"/>
      <c r="G63" s="157"/>
      <c r="H63" s="157"/>
      <c r="I63" s="157"/>
      <c r="J63" s="154"/>
      <c r="K63" s="154"/>
      <c r="L63" s="154"/>
      <c r="M63" s="154"/>
      <c r="N63" s="154"/>
      <c r="O63" s="157"/>
      <c r="P63" s="154"/>
      <c r="Q63" s="154"/>
      <c r="R63" s="154"/>
      <c r="S63" s="142"/>
      <c r="T63" s="154"/>
      <c r="U63" s="154"/>
      <c r="V63" s="154"/>
      <c r="W63" s="154"/>
      <c r="X63" s="154"/>
      <c r="Y63" s="154"/>
      <c r="Z63" s="154"/>
      <c r="AA63" s="154"/>
      <c r="AB63" s="154"/>
      <c r="AC63" s="157"/>
      <c r="AD63" s="157"/>
      <c r="AE63" s="157"/>
      <c r="AF63" s="157"/>
      <c r="AG63" s="157"/>
      <c r="AH63" s="157"/>
      <c r="AI63" s="157"/>
      <c r="AJ63" s="157"/>
      <c r="AK63" s="157"/>
      <c r="AL63" s="157"/>
      <c r="AM63" s="157"/>
      <c r="AN63" s="157"/>
      <c r="AO63" s="157"/>
      <c r="AP63" s="157"/>
      <c r="AQ63" s="157"/>
      <c r="AR63" s="157"/>
      <c r="AS63" s="154"/>
      <c r="AT63" s="154"/>
      <c r="AU63" s="154"/>
      <c r="AV63" s="154"/>
      <c r="AW63" s="154"/>
      <c r="AX63" s="154"/>
      <c r="AY63" s="154"/>
      <c r="AZ63" s="154"/>
      <c r="BA63" s="154"/>
      <c r="BB63" s="157"/>
      <c r="BC63" s="157"/>
      <c r="BD63" s="154"/>
      <c r="BE63" s="142"/>
      <c r="BF63" s="154"/>
      <c r="BG63" s="154"/>
      <c r="BH63" s="154"/>
      <c r="BI63" s="184"/>
      <c r="BJ63" s="184"/>
      <c r="BK63" s="184"/>
      <c r="BL63" s="184"/>
      <c r="BM63" s="184"/>
      <c r="BN63" s="184"/>
      <c r="BO63" s="184"/>
      <c r="BP63" s="184"/>
      <c r="BQ63" s="184"/>
      <c r="BR63" s="184"/>
      <c r="BS63" s="186"/>
      <c r="BT63" s="158"/>
      <c r="BU63" s="158"/>
      <c r="BV63" s="153"/>
      <c r="BW63" s="153"/>
      <c r="BX63" s="153"/>
      <c r="BY63" s="153"/>
      <c r="BZ63" s="153"/>
      <c r="CA63" s="153"/>
      <c r="CB63" s="153"/>
      <c r="CC63" s="153"/>
      <c r="CD63" s="153"/>
      <c r="CE63" s="153"/>
      <c r="CF63" s="153"/>
      <c r="CG63" s="153"/>
      <c r="CH63" s="153"/>
      <c r="CI63" s="153"/>
      <c r="CJ63" s="153"/>
      <c r="CK63" s="153"/>
      <c r="CL63" s="153"/>
      <c r="CM63" s="153"/>
      <c r="CN63" s="153"/>
      <c r="CO63" s="153"/>
      <c r="CP63" s="153"/>
      <c r="CQ63" s="153"/>
      <c r="CR63" s="153"/>
      <c r="CS63" s="153"/>
      <c r="CT63" s="153"/>
      <c r="CU63" s="153"/>
      <c r="CV63" s="153"/>
      <c r="CW63" s="153"/>
      <c r="CX63" s="153"/>
      <c r="CY63" s="153"/>
      <c r="CZ63" s="153"/>
      <c r="DA63" s="153"/>
      <c r="DB63" s="153"/>
      <c r="DC63" s="153"/>
      <c r="DD63" s="153"/>
      <c r="DE63" s="153"/>
      <c r="DF63" s="153"/>
      <c r="DG63" s="153"/>
      <c r="DH63" s="153"/>
      <c r="DI63" s="153"/>
      <c r="DJ63" s="153"/>
      <c r="DK63" s="153"/>
      <c r="DL63" s="153"/>
      <c r="DM63" s="153"/>
      <c r="DN63" s="153"/>
      <c r="DO63" s="153"/>
      <c r="DP63" s="153"/>
      <c r="DQ63" s="153"/>
      <c r="DR63" s="153"/>
      <c r="DS63" s="153"/>
      <c r="DT63" s="153"/>
      <c r="DU63" s="153"/>
      <c r="DV63" s="153"/>
      <c r="DW63" s="153"/>
      <c r="DX63" s="153"/>
      <c r="DY63" s="153"/>
      <c r="DZ63" s="153"/>
      <c r="EA63" s="153"/>
      <c r="EB63" s="153"/>
      <c r="EC63" s="153"/>
      <c r="ED63" s="153"/>
      <c r="EE63" s="153"/>
      <c r="EF63" s="153"/>
      <c r="EG63" s="153"/>
      <c r="EH63" s="153"/>
      <c r="EI63" s="153"/>
      <c r="EJ63" s="153"/>
      <c r="EK63" s="153"/>
      <c r="EL63" s="153"/>
      <c r="EM63" s="153"/>
      <c r="EN63" s="153"/>
      <c r="EO63" s="153"/>
      <c r="EP63" s="153"/>
      <c r="EQ63" s="153"/>
      <c r="ER63" s="153"/>
      <c r="ES63" s="153"/>
      <c r="ET63" s="153"/>
      <c r="EU63" s="153"/>
      <c r="EV63" s="153"/>
      <c r="EW63" s="153"/>
      <c r="EX63" s="153"/>
      <c r="EY63" s="153"/>
      <c r="EZ63" s="153"/>
      <c r="FA63" s="153"/>
      <c r="FB63" s="153"/>
      <c r="FC63" s="153"/>
      <c r="FD63" s="153"/>
      <c r="FE63" s="153"/>
      <c r="FF63" s="153"/>
      <c r="FG63" s="153"/>
      <c r="FH63" s="153"/>
      <c r="FI63" s="153"/>
      <c r="FJ63" s="153"/>
      <c r="FK63" s="153"/>
      <c r="FL63" s="153"/>
      <c r="FM63" s="153"/>
      <c r="FN63" s="153"/>
      <c r="FO63" s="153"/>
      <c r="FP63" s="153"/>
      <c r="FQ63" s="153"/>
      <c r="FR63" s="153"/>
      <c r="FS63" s="153"/>
      <c r="FT63" s="153"/>
      <c r="FU63" s="153"/>
      <c r="FV63" s="153"/>
      <c r="FW63" s="153"/>
      <c r="FX63" s="153"/>
      <c r="FY63" s="153"/>
      <c r="FZ63" s="153"/>
      <c r="GA63" s="153"/>
      <c r="GB63" s="153"/>
      <c r="GC63" s="153"/>
      <c r="GD63" s="153"/>
      <c r="GE63" s="153"/>
      <c r="GF63" s="153"/>
      <c r="GG63" s="153"/>
      <c r="GH63" s="153"/>
      <c r="GI63" s="153"/>
      <c r="GJ63" s="153"/>
      <c r="GK63" s="153"/>
      <c r="GL63" s="153"/>
      <c r="GM63" s="153"/>
      <c r="GN63" s="153"/>
      <c r="GO63" s="153"/>
      <c r="GP63" s="153"/>
      <c r="GQ63" s="153"/>
      <c r="GR63" s="153"/>
      <c r="GS63" s="153"/>
      <c r="GT63" s="153"/>
      <c r="GU63" s="153"/>
      <c r="GV63" s="153"/>
      <c r="GW63" s="153"/>
      <c r="GX63" s="153"/>
      <c r="GY63" s="153"/>
      <c r="GZ63" s="153"/>
      <c r="HA63" s="153"/>
      <c r="HB63" s="153"/>
      <c r="HC63" s="153"/>
      <c r="HD63" s="153"/>
      <c r="HE63" s="153"/>
      <c r="HF63" s="153"/>
      <c r="HG63" s="153"/>
      <c r="HH63" s="153"/>
      <c r="HI63" s="153"/>
      <c r="HJ63" s="153"/>
      <c r="HK63" s="153"/>
      <c r="HL63" s="153"/>
      <c r="HM63" s="153"/>
      <c r="HN63" s="153"/>
      <c r="HO63" s="153"/>
      <c r="HP63" s="153"/>
      <c r="HQ63" s="153"/>
      <c r="HR63" s="153"/>
      <c r="HS63" s="153"/>
      <c r="HT63" s="153"/>
      <c r="HU63" s="153"/>
      <c r="HV63" s="153"/>
      <c r="HW63" s="153"/>
      <c r="HX63" s="153"/>
      <c r="HY63" s="153"/>
      <c r="HZ63" s="153"/>
    </row>
    <row r="64" spans="1:234" ht="12">
      <c r="A64" s="153"/>
      <c r="B64" s="153"/>
      <c r="C64" s="153"/>
      <c r="D64" s="154"/>
      <c r="E64" s="142"/>
      <c r="F64" s="154"/>
      <c r="G64" s="157"/>
      <c r="H64" s="157"/>
      <c r="I64" s="157"/>
      <c r="J64" s="154"/>
      <c r="K64" s="154"/>
      <c r="L64" s="154"/>
      <c r="M64" s="154"/>
      <c r="N64" s="154"/>
      <c r="O64" s="157"/>
      <c r="P64" s="154"/>
      <c r="Q64" s="154"/>
      <c r="R64" s="154"/>
      <c r="S64" s="142"/>
      <c r="T64" s="154"/>
      <c r="U64" s="154"/>
      <c r="V64" s="154"/>
      <c r="W64" s="154"/>
      <c r="X64" s="154"/>
      <c r="Y64" s="154"/>
      <c r="Z64" s="154"/>
      <c r="AA64" s="154"/>
      <c r="AB64" s="154"/>
      <c r="AC64" s="157"/>
      <c r="AD64" s="157"/>
      <c r="AE64" s="157"/>
      <c r="AF64" s="157"/>
      <c r="AG64" s="157"/>
      <c r="AH64" s="157"/>
      <c r="AI64" s="157"/>
      <c r="AJ64" s="157"/>
      <c r="AK64" s="157"/>
      <c r="AL64" s="157"/>
      <c r="AM64" s="157"/>
      <c r="AN64" s="157"/>
      <c r="AO64" s="157"/>
      <c r="AP64" s="157"/>
      <c r="AQ64" s="157"/>
      <c r="AR64" s="157"/>
      <c r="AS64" s="154"/>
      <c r="AT64" s="154"/>
      <c r="AU64" s="154"/>
      <c r="AV64" s="154"/>
      <c r="AW64" s="154"/>
      <c r="AX64" s="154"/>
      <c r="AY64" s="154"/>
      <c r="AZ64" s="154"/>
      <c r="BA64" s="154"/>
      <c r="BB64" s="157"/>
      <c r="BC64" s="157"/>
      <c r="BD64" s="154"/>
      <c r="BE64" s="142"/>
      <c r="BF64" s="154"/>
      <c r="BG64" s="154"/>
      <c r="BH64" s="154"/>
      <c r="BI64" s="184"/>
      <c r="BJ64" s="184"/>
      <c r="BK64" s="184"/>
      <c r="BL64" s="184"/>
      <c r="BM64" s="184"/>
      <c r="BN64" s="184"/>
      <c r="BO64" s="184"/>
      <c r="BP64" s="184"/>
      <c r="BQ64" s="184"/>
      <c r="BR64" s="184"/>
      <c r="BS64" s="186"/>
      <c r="BT64" s="158"/>
      <c r="BU64" s="158"/>
      <c r="BV64" s="153"/>
      <c r="BW64" s="153"/>
      <c r="BX64" s="153"/>
      <c r="BY64" s="153"/>
      <c r="BZ64" s="153"/>
      <c r="CA64" s="153"/>
      <c r="CB64" s="153"/>
      <c r="CC64" s="153"/>
      <c r="CD64" s="153"/>
      <c r="CE64" s="153"/>
      <c r="CF64" s="153"/>
      <c r="CG64" s="153"/>
      <c r="CH64" s="153"/>
      <c r="CI64" s="153"/>
      <c r="CJ64" s="153"/>
      <c r="CK64" s="153"/>
      <c r="CL64" s="153"/>
      <c r="CM64" s="153"/>
      <c r="CN64" s="153"/>
      <c r="CO64" s="153"/>
      <c r="CP64" s="153"/>
      <c r="CQ64" s="153"/>
      <c r="CR64" s="153"/>
      <c r="CS64" s="153"/>
      <c r="CT64" s="153"/>
      <c r="CU64" s="153"/>
      <c r="CV64" s="153"/>
      <c r="CW64" s="153"/>
      <c r="CX64" s="153"/>
      <c r="CY64" s="153"/>
      <c r="CZ64" s="153"/>
      <c r="DA64" s="153"/>
      <c r="DB64" s="153"/>
      <c r="DC64" s="153"/>
      <c r="DD64" s="153"/>
      <c r="DE64" s="153"/>
      <c r="DF64" s="153"/>
      <c r="DG64" s="153"/>
      <c r="DH64" s="153"/>
      <c r="DI64" s="153"/>
      <c r="DJ64" s="153"/>
      <c r="DK64" s="153"/>
      <c r="DL64" s="153"/>
      <c r="DM64" s="153"/>
      <c r="DN64" s="153"/>
      <c r="DO64" s="153"/>
      <c r="DP64" s="153"/>
      <c r="DQ64" s="153"/>
      <c r="DR64" s="153"/>
      <c r="DS64" s="153"/>
      <c r="DT64" s="153"/>
      <c r="DU64" s="153"/>
      <c r="DV64" s="153"/>
      <c r="DW64" s="153"/>
      <c r="DX64" s="153"/>
      <c r="DY64" s="153"/>
      <c r="DZ64" s="153"/>
      <c r="EA64" s="153"/>
      <c r="EB64" s="153"/>
      <c r="EC64" s="153"/>
      <c r="ED64" s="153"/>
      <c r="EE64" s="153"/>
      <c r="EF64" s="153"/>
      <c r="EG64" s="153"/>
      <c r="EH64" s="153"/>
      <c r="EI64" s="153"/>
      <c r="EJ64" s="153"/>
      <c r="EK64" s="153"/>
      <c r="EL64" s="153"/>
      <c r="EM64" s="153"/>
      <c r="EN64" s="153"/>
      <c r="EO64" s="153"/>
      <c r="EP64" s="153"/>
      <c r="EQ64" s="153"/>
      <c r="ER64" s="153"/>
      <c r="ES64" s="153"/>
      <c r="ET64" s="153"/>
      <c r="EU64" s="153"/>
      <c r="EV64" s="153"/>
      <c r="EW64" s="153"/>
      <c r="EX64" s="153"/>
      <c r="EY64" s="153"/>
      <c r="EZ64" s="153"/>
      <c r="FA64" s="153"/>
      <c r="FB64" s="153"/>
      <c r="FC64" s="153"/>
      <c r="FD64" s="153"/>
      <c r="FE64" s="153"/>
      <c r="FF64" s="153"/>
      <c r="FG64" s="153"/>
      <c r="FH64" s="153"/>
      <c r="FI64" s="153"/>
      <c r="FJ64" s="153"/>
      <c r="FK64" s="153"/>
      <c r="FL64" s="153"/>
      <c r="FM64" s="153"/>
      <c r="FN64" s="153"/>
      <c r="FO64" s="153"/>
      <c r="FP64" s="153"/>
      <c r="FQ64" s="153"/>
      <c r="FR64" s="153"/>
      <c r="FS64" s="153"/>
      <c r="FT64" s="153"/>
      <c r="FU64" s="153"/>
      <c r="FV64" s="153"/>
      <c r="FW64" s="153"/>
      <c r="FX64" s="153"/>
      <c r="FY64" s="153"/>
      <c r="FZ64" s="153"/>
      <c r="GA64" s="153"/>
      <c r="GB64" s="153"/>
      <c r="GC64" s="153"/>
      <c r="GD64" s="153"/>
      <c r="GE64" s="153"/>
      <c r="GF64" s="153"/>
      <c r="GG64" s="153"/>
      <c r="GH64" s="153"/>
      <c r="GI64" s="153"/>
      <c r="GJ64" s="153"/>
      <c r="GK64" s="153"/>
      <c r="GL64" s="153"/>
      <c r="GM64" s="153"/>
      <c r="GN64" s="153"/>
      <c r="GO64" s="153"/>
      <c r="GP64" s="153"/>
      <c r="GQ64" s="153"/>
      <c r="GR64" s="153"/>
      <c r="GS64" s="153"/>
      <c r="GT64" s="153"/>
      <c r="GU64" s="153"/>
      <c r="GV64" s="153"/>
      <c r="GW64" s="153"/>
      <c r="GX64" s="153"/>
      <c r="GY64" s="153"/>
      <c r="GZ64" s="153"/>
      <c r="HA64" s="153"/>
      <c r="HB64" s="153"/>
      <c r="HC64" s="153"/>
      <c r="HD64" s="153"/>
      <c r="HE64" s="153"/>
      <c r="HF64" s="153"/>
      <c r="HG64" s="153"/>
      <c r="HH64" s="153"/>
      <c r="HI64" s="153"/>
      <c r="HJ64" s="153"/>
      <c r="HK64" s="153"/>
      <c r="HL64" s="153"/>
      <c r="HM64" s="153"/>
      <c r="HN64" s="153"/>
      <c r="HO64" s="153"/>
      <c r="HP64" s="153"/>
      <c r="HQ64" s="153"/>
      <c r="HR64" s="153"/>
      <c r="HS64" s="153"/>
      <c r="HT64" s="153"/>
      <c r="HU64" s="153"/>
      <c r="HV64" s="153"/>
      <c r="HW64" s="153"/>
      <c r="HX64" s="153"/>
      <c r="HY64" s="153"/>
      <c r="HZ64" s="153"/>
    </row>
    <row r="65" spans="1:234" ht="12">
      <c r="A65" s="153"/>
      <c r="B65" s="153"/>
      <c r="C65" s="153"/>
      <c r="D65" s="154"/>
      <c r="E65" s="142"/>
      <c r="F65" s="154"/>
      <c r="G65" s="157"/>
      <c r="H65" s="157"/>
      <c r="I65" s="157"/>
      <c r="J65" s="154"/>
      <c r="K65" s="154"/>
      <c r="L65" s="154"/>
      <c r="M65" s="154"/>
      <c r="N65" s="154"/>
      <c r="O65" s="157"/>
      <c r="P65" s="154"/>
      <c r="Q65" s="154"/>
      <c r="R65" s="154"/>
      <c r="S65" s="142"/>
      <c r="T65" s="154"/>
      <c r="U65" s="154"/>
      <c r="V65" s="154"/>
      <c r="W65" s="154"/>
      <c r="X65" s="154"/>
      <c r="Y65" s="154"/>
      <c r="Z65" s="154"/>
      <c r="AA65" s="154"/>
      <c r="AB65" s="154"/>
      <c r="AC65" s="157"/>
      <c r="AD65" s="157"/>
      <c r="AE65" s="157"/>
      <c r="AF65" s="157"/>
      <c r="AG65" s="157"/>
      <c r="AH65" s="157"/>
      <c r="AI65" s="157"/>
      <c r="AJ65" s="157"/>
      <c r="AK65" s="157"/>
      <c r="AL65" s="157"/>
      <c r="AM65" s="157"/>
      <c r="AN65" s="157"/>
      <c r="AO65" s="157"/>
      <c r="AP65" s="157"/>
      <c r="AQ65" s="157"/>
      <c r="AR65" s="157"/>
      <c r="AS65" s="154"/>
      <c r="AT65" s="154"/>
      <c r="AU65" s="154"/>
      <c r="AV65" s="154"/>
      <c r="AW65" s="154"/>
      <c r="AX65" s="154"/>
      <c r="AY65" s="154"/>
      <c r="AZ65" s="154"/>
      <c r="BA65" s="154"/>
      <c r="BB65" s="157"/>
      <c r="BC65" s="157"/>
      <c r="BD65" s="154"/>
      <c r="BE65" s="142"/>
      <c r="BF65" s="154"/>
      <c r="BG65" s="154"/>
      <c r="BH65" s="154"/>
      <c r="BI65" s="184"/>
      <c r="BJ65" s="184"/>
      <c r="BK65" s="184"/>
      <c r="BL65" s="184"/>
      <c r="BM65" s="184"/>
      <c r="BN65" s="184"/>
      <c r="BO65" s="184"/>
      <c r="BP65" s="184"/>
      <c r="BQ65" s="184"/>
      <c r="BR65" s="184"/>
      <c r="BS65" s="186"/>
      <c r="BT65" s="158"/>
      <c r="BU65" s="158"/>
      <c r="BV65" s="153"/>
      <c r="BW65" s="153"/>
      <c r="BX65" s="153"/>
      <c r="BY65" s="153"/>
      <c r="BZ65" s="153"/>
      <c r="CA65" s="153"/>
      <c r="CB65" s="153"/>
      <c r="CC65" s="153"/>
      <c r="CD65" s="153"/>
      <c r="CE65" s="153"/>
      <c r="CF65" s="153"/>
      <c r="CG65" s="153"/>
      <c r="CH65" s="153"/>
      <c r="CI65" s="153"/>
      <c r="CJ65" s="153"/>
      <c r="CK65" s="153"/>
      <c r="CL65" s="153"/>
      <c r="CM65" s="153"/>
      <c r="CN65" s="153"/>
      <c r="CO65" s="153"/>
      <c r="CP65" s="153"/>
      <c r="CQ65" s="153"/>
      <c r="CR65" s="153"/>
      <c r="CS65" s="153"/>
      <c r="CT65" s="153"/>
      <c r="CU65" s="153"/>
      <c r="CV65" s="153"/>
      <c r="CW65" s="153"/>
      <c r="CX65" s="153"/>
      <c r="CY65" s="153"/>
      <c r="CZ65" s="153"/>
      <c r="DA65" s="153"/>
      <c r="DB65" s="153"/>
      <c r="DC65" s="153"/>
      <c r="DD65" s="153"/>
      <c r="DE65" s="153"/>
      <c r="DF65" s="153"/>
      <c r="DG65" s="153"/>
      <c r="DH65" s="153"/>
      <c r="DI65" s="153"/>
      <c r="DJ65" s="153"/>
      <c r="DK65" s="153"/>
      <c r="DL65" s="153"/>
      <c r="DM65" s="153"/>
      <c r="DN65" s="153"/>
      <c r="DO65" s="153"/>
      <c r="DP65" s="153"/>
      <c r="DQ65" s="153"/>
      <c r="DR65" s="153"/>
      <c r="DS65" s="153"/>
      <c r="DT65" s="153"/>
      <c r="DU65" s="153"/>
      <c r="DV65" s="153"/>
      <c r="DW65" s="153"/>
      <c r="DX65" s="153"/>
      <c r="DY65" s="153"/>
      <c r="DZ65" s="153"/>
      <c r="EA65" s="153"/>
      <c r="EB65" s="153"/>
      <c r="EC65" s="153"/>
      <c r="ED65" s="153"/>
      <c r="EE65" s="153"/>
      <c r="EF65" s="153"/>
      <c r="EG65" s="153"/>
      <c r="EH65" s="153"/>
      <c r="EI65" s="153"/>
      <c r="EJ65" s="153"/>
      <c r="EK65" s="153"/>
      <c r="EL65" s="153"/>
      <c r="EM65" s="153"/>
      <c r="EN65" s="153"/>
      <c r="EO65" s="153"/>
      <c r="EP65" s="153"/>
      <c r="EQ65" s="153"/>
      <c r="ER65" s="153"/>
      <c r="ES65" s="153"/>
      <c r="ET65" s="153"/>
      <c r="EU65" s="153"/>
      <c r="EV65" s="153"/>
      <c r="EW65" s="153"/>
      <c r="EX65" s="153"/>
      <c r="EY65" s="153"/>
      <c r="EZ65" s="153"/>
      <c r="FA65" s="153"/>
      <c r="FB65" s="153"/>
      <c r="FC65" s="153"/>
      <c r="FD65" s="153"/>
      <c r="FE65" s="153"/>
      <c r="FF65" s="153"/>
      <c r="FG65" s="153"/>
      <c r="FH65" s="153"/>
      <c r="FI65" s="153"/>
      <c r="FJ65" s="153"/>
      <c r="FK65" s="153"/>
      <c r="FL65" s="153"/>
      <c r="FM65" s="153"/>
      <c r="FN65" s="153"/>
      <c r="FO65" s="153"/>
      <c r="FP65" s="153"/>
      <c r="FQ65" s="153"/>
      <c r="FR65" s="153"/>
      <c r="FS65" s="153"/>
      <c r="FT65" s="153"/>
      <c r="FU65" s="153"/>
      <c r="FV65" s="153"/>
      <c r="FW65" s="153"/>
      <c r="FX65" s="153"/>
      <c r="FY65" s="153"/>
      <c r="FZ65" s="153"/>
      <c r="GA65" s="153"/>
      <c r="GB65" s="153"/>
      <c r="GC65" s="153"/>
      <c r="GD65" s="153"/>
      <c r="GE65" s="153"/>
      <c r="GF65" s="153"/>
      <c r="GG65" s="153"/>
      <c r="GH65" s="153"/>
      <c r="GI65" s="153"/>
      <c r="GJ65" s="153"/>
      <c r="GK65" s="153"/>
      <c r="GL65" s="153"/>
      <c r="GM65" s="153"/>
      <c r="GN65" s="153"/>
      <c r="GO65" s="153"/>
      <c r="GP65" s="153"/>
      <c r="GQ65" s="153"/>
      <c r="GR65" s="153"/>
      <c r="GS65" s="153"/>
      <c r="GT65" s="153"/>
      <c r="GU65" s="153"/>
      <c r="GV65" s="153"/>
      <c r="GW65" s="153"/>
      <c r="GX65" s="153"/>
      <c r="GY65" s="153"/>
      <c r="GZ65" s="153"/>
      <c r="HA65" s="153"/>
      <c r="HB65" s="153"/>
      <c r="HC65" s="153"/>
      <c r="HD65" s="153"/>
      <c r="HE65" s="153"/>
      <c r="HF65" s="153"/>
      <c r="HG65" s="153"/>
      <c r="HH65" s="153"/>
      <c r="HI65" s="153"/>
      <c r="HJ65" s="153"/>
      <c r="HK65" s="153"/>
      <c r="HL65" s="153"/>
      <c r="HM65" s="153"/>
      <c r="HN65" s="153"/>
      <c r="HO65" s="153"/>
      <c r="HP65" s="153"/>
      <c r="HQ65" s="153"/>
      <c r="HR65" s="153"/>
      <c r="HS65" s="153"/>
      <c r="HT65" s="153"/>
      <c r="HU65" s="153"/>
      <c r="HV65" s="153"/>
      <c r="HW65" s="153"/>
      <c r="HX65" s="153"/>
      <c r="HY65" s="153"/>
      <c r="HZ65" s="153"/>
    </row>
    <row r="66" spans="1:234" ht="12">
      <c r="A66" s="153"/>
      <c r="B66" s="153"/>
      <c r="C66" s="153"/>
      <c r="D66" s="154"/>
      <c r="E66" s="142"/>
      <c r="F66" s="154"/>
      <c r="G66" s="157"/>
      <c r="H66" s="157"/>
      <c r="I66" s="157"/>
      <c r="J66" s="154"/>
      <c r="K66" s="154"/>
      <c r="L66" s="154"/>
      <c r="M66" s="154"/>
      <c r="N66" s="154"/>
      <c r="O66" s="157"/>
      <c r="P66" s="154"/>
      <c r="Q66" s="154"/>
      <c r="R66" s="154"/>
      <c r="S66" s="142"/>
      <c r="T66" s="154"/>
      <c r="U66" s="154"/>
      <c r="V66" s="154"/>
      <c r="W66" s="154"/>
      <c r="X66" s="154"/>
      <c r="Y66" s="154"/>
      <c r="Z66" s="154"/>
      <c r="AA66" s="154"/>
      <c r="AB66" s="154"/>
      <c r="AC66" s="157"/>
      <c r="AD66" s="157"/>
      <c r="AE66" s="157"/>
      <c r="AF66" s="157"/>
      <c r="AG66" s="157"/>
      <c r="AH66" s="157"/>
      <c r="AI66" s="157"/>
      <c r="AJ66" s="157"/>
      <c r="AK66" s="157"/>
      <c r="AL66" s="157"/>
      <c r="AM66" s="157"/>
      <c r="AN66" s="157"/>
      <c r="AO66" s="157"/>
      <c r="AP66" s="157"/>
      <c r="AQ66" s="157"/>
      <c r="AR66" s="157"/>
      <c r="AS66" s="154"/>
      <c r="AT66" s="154"/>
      <c r="AU66" s="154"/>
      <c r="AV66" s="154"/>
      <c r="AW66" s="154"/>
      <c r="AX66" s="154"/>
      <c r="AY66" s="154"/>
      <c r="AZ66" s="154"/>
      <c r="BA66" s="154"/>
      <c r="BB66" s="157"/>
      <c r="BC66" s="157"/>
      <c r="BD66" s="154"/>
      <c r="BE66" s="142"/>
      <c r="BF66" s="154"/>
      <c r="BG66" s="154"/>
      <c r="BH66" s="154"/>
      <c r="BI66" s="184"/>
      <c r="BJ66" s="184"/>
      <c r="BK66" s="184"/>
      <c r="BL66" s="184"/>
      <c r="BM66" s="184"/>
      <c r="BN66" s="184"/>
      <c r="BO66" s="184"/>
      <c r="BP66" s="184"/>
      <c r="BQ66" s="184"/>
      <c r="BR66" s="184"/>
      <c r="BS66" s="186"/>
      <c r="BT66" s="158"/>
      <c r="BU66" s="158"/>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3"/>
      <c r="CU66" s="153"/>
      <c r="CV66" s="153"/>
      <c r="CW66" s="153"/>
      <c r="CX66" s="153"/>
      <c r="CY66" s="153"/>
      <c r="CZ66" s="153"/>
      <c r="DA66" s="153"/>
      <c r="DB66" s="153"/>
      <c r="DC66" s="153"/>
      <c r="DD66" s="153"/>
      <c r="DE66" s="153"/>
      <c r="DF66" s="153"/>
      <c r="DG66" s="153"/>
      <c r="DH66" s="153"/>
      <c r="DI66" s="153"/>
      <c r="DJ66" s="153"/>
      <c r="DK66" s="153"/>
      <c r="DL66" s="153"/>
      <c r="DM66" s="153"/>
      <c r="DN66" s="153"/>
      <c r="DO66" s="153"/>
      <c r="DP66" s="153"/>
      <c r="DQ66" s="153"/>
      <c r="DR66" s="153"/>
      <c r="DS66" s="153"/>
      <c r="DT66" s="153"/>
      <c r="DU66" s="153"/>
      <c r="DV66" s="153"/>
      <c r="DW66" s="153"/>
      <c r="DX66" s="153"/>
      <c r="DY66" s="153"/>
      <c r="DZ66" s="153"/>
      <c r="EA66" s="153"/>
      <c r="EB66" s="153"/>
      <c r="EC66" s="153"/>
      <c r="ED66" s="153"/>
      <c r="EE66" s="153"/>
      <c r="EF66" s="153"/>
      <c r="EG66" s="153"/>
      <c r="EH66" s="153"/>
      <c r="EI66" s="153"/>
      <c r="EJ66" s="153"/>
      <c r="EK66" s="153"/>
      <c r="EL66" s="153"/>
      <c r="EM66" s="153"/>
      <c r="EN66" s="153"/>
      <c r="EO66" s="153"/>
      <c r="EP66" s="153"/>
      <c r="EQ66" s="153"/>
      <c r="ER66" s="153"/>
      <c r="ES66" s="153"/>
      <c r="ET66" s="153"/>
      <c r="EU66" s="153"/>
      <c r="EV66" s="153"/>
      <c r="EW66" s="153"/>
      <c r="EX66" s="153"/>
      <c r="EY66" s="153"/>
      <c r="EZ66" s="153"/>
      <c r="FA66" s="153"/>
      <c r="FB66" s="153"/>
      <c r="FC66" s="153"/>
      <c r="FD66" s="153"/>
      <c r="FE66" s="153"/>
      <c r="FF66" s="153"/>
      <c r="FG66" s="153"/>
      <c r="FH66" s="153"/>
      <c r="FI66" s="153"/>
      <c r="FJ66" s="153"/>
      <c r="FK66" s="153"/>
      <c r="FL66" s="153"/>
      <c r="FM66" s="153"/>
      <c r="FN66" s="153"/>
      <c r="FO66" s="153"/>
      <c r="FP66" s="153"/>
      <c r="FQ66" s="153"/>
      <c r="FR66" s="153"/>
      <c r="FS66" s="153"/>
      <c r="FT66" s="153"/>
      <c r="FU66" s="153"/>
      <c r="FV66" s="153"/>
      <c r="FW66" s="153"/>
      <c r="FX66" s="153"/>
      <c r="FY66" s="153"/>
      <c r="FZ66" s="153"/>
      <c r="GA66" s="153"/>
      <c r="GB66" s="153"/>
      <c r="GC66" s="153"/>
      <c r="GD66" s="153"/>
      <c r="GE66" s="153"/>
      <c r="GF66" s="153"/>
      <c r="GG66" s="153"/>
      <c r="GH66" s="153"/>
      <c r="GI66" s="153"/>
      <c r="GJ66" s="153"/>
      <c r="GK66" s="153"/>
      <c r="GL66" s="153"/>
      <c r="GM66" s="153"/>
      <c r="GN66" s="153"/>
      <c r="GO66" s="153"/>
      <c r="GP66" s="153"/>
      <c r="GQ66" s="153"/>
      <c r="GR66" s="153"/>
      <c r="GS66" s="153"/>
      <c r="GT66" s="153"/>
      <c r="GU66" s="153"/>
      <c r="GV66" s="153"/>
      <c r="GW66" s="153"/>
      <c r="GX66" s="153"/>
      <c r="GY66" s="153"/>
      <c r="GZ66" s="153"/>
      <c r="HA66" s="153"/>
      <c r="HB66" s="153"/>
      <c r="HC66" s="153"/>
      <c r="HD66" s="153"/>
      <c r="HE66" s="153"/>
      <c r="HF66" s="153"/>
      <c r="HG66" s="153"/>
      <c r="HH66" s="153"/>
      <c r="HI66" s="153"/>
      <c r="HJ66" s="153"/>
      <c r="HK66" s="153"/>
      <c r="HL66" s="153"/>
      <c r="HM66" s="153"/>
      <c r="HN66" s="153"/>
      <c r="HO66" s="153"/>
      <c r="HP66" s="153"/>
      <c r="HQ66" s="153"/>
      <c r="HR66" s="153"/>
      <c r="HS66" s="153"/>
      <c r="HT66" s="153"/>
      <c r="HU66" s="153"/>
      <c r="HV66" s="153"/>
      <c r="HW66" s="153"/>
      <c r="HX66" s="153"/>
      <c r="HY66" s="153"/>
      <c r="HZ66" s="153"/>
    </row>
  </sheetData>
  <sheetProtection/>
  <mergeCells count="3">
    <mergeCell ref="A3:A4"/>
    <mergeCell ref="B3:B4"/>
    <mergeCell ref="C3:C4"/>
  </mergeCells>
  <printOptions/>
  <pageMargins left="0.43" right="0.25" top="0.75" bottom="0.75" header="0.3" footer="0.3"/>
  <pageSetup fitToHeight="0" fitToWidth="1" horizontalDpi="600" verticalDpi="600" orientation="landscape" paperSize="8" scale="45" r:id="rId1"/>
</worksheet>
</file>

<file path=xl/worksheets/sheet13.xml><?xml version="1.0" encoding="utf-8"?>
<worksheet xmlns="http://schemas.openxmlformats.org/spreadsheetml/2006/main" xmlns:r="http://schemas.openxmlformats.org/officeDocument/2006/relationships">
  <dimension ref="A1:BG58"/>
  <sheetViews>
    <sheetView zoomScalePageLayoutView="0" workbookViewId="0" topLeftCell="A22">
      <selection activeCell="F4" sqref="F4"/>
    </sheetView>
  </sheetViews>
  <sheetFormatPr defaultColWidth="9.00390625" defaultRowHeight="14.25"/>
  <cols>
    <col min="1" max="1" width="5.875" style="77" customWidth="1"/>
    <col min="2" max="2" width="26.75390625" style="77" customWidth="1"/>
    <col min="3" max="3" width="5.125" style="77" customWidth="1"/>
    <col min="4" max="4" width="9.625" style="80" customWidth="1"/>
    <col min="5" max="5" width="9.25390625" style="84" customWidth="1"/>
    <col min="6" max="6" width="6.00390625" style="80" bestFit="1" customWidth="1"/>
    <col min="7" max="7" width="4.625" style="80" customWidth="1"/>
    <col min="8" max="8" width="6.50390625" style="80" bestFit="1" customWidth="1"/>
    <col min="9" max="9" width="4.50390625" style="80" customWidth="1"/>
    <col min="10" max="10" width="7.125" style="80" customWidth="1"/>
    <col min="11" max="11" width="9.75390625" style="80" customWidth="1"/>
    <col min="12" max="12" width="4.75390625" style="80" customWidth="1"/>
    <col min="13" max="13" width="5.00390625" style="80" customWidth="1"/>
    <col min="14" max="14" width="4.75390625" style="80" customWidth="1"/>
    <col min="15" max="15" width="7.25390625" style="80" customWidth="1"/>
    <col min="16" max="16" width="5.25390625" style="80" bestFit="1" customWidth="1"/>
    <col min="17" max="17" width="7.125" style="80" customWidth="1"/>
    <col min="18" max="18" width="8.625" style="91" customWidth="1"/>
    <col min="19" max="19" width="7.00390625" style="80" customWidth="1"/>
    <col min="20" max="20" width="6.25390625" style="80" bestFit="1" customWidth="1"/>
    <col min="21" max="21" width="8.25390625" style="80" customWidth="1"/>
    <col min="22" max="22" width="5.25390625" style="80" bestFit="1" customWidth="1"/>
    <col min="23" max="23" width="6.75390625" style="80" customWidth="1"/>
    <col min="24" max="24" width="8.625" style="80" customWidth="1"/>
    <col min="25" max="25" width="7.00390625" style="80" bestFit="1" customWidth="1"/>
    <col min="26" max="26" width="6.50390625" style="80" bestFit="1" customWidth="1"/>
    <col min="27" max="27" width="8.75390625" style="80" customWidth="1"/>
    <col min="28" max="28" width="9.625" style="80" customWidth="1"/>
    <col min="29" max="29" width="8.125" style="80" bestFit="1" customWidth="1"/>
    <col min="30" max="30" width="9.00390625" style="80" customWidth="1"/>
    <col min="31" max="31" width="6.25390625" style="80" bestFit="1" customWidth="1"/>
    <col min="32" max="32" width="6.625" style="80" bestFit="1" customWidth="1"/>
    <col min="33" max="38" width="6.25390625" style="80" bestFit="1" customWidth="1"/>
    <col min="39" max="40" width="5.25390625" style="80" bestFit="1" customWidth="1"/>
    <col min="41" max="41" width="6.125" style="80" customWidth="1"/>
    <col min="42" max="42" width="7.125" style="80" customWidth="1"/>
    <col min="43" max="43" width="5.625" style="80" bestFit="1" customWidth="1"/>
    <col min="44" max="44" width="6.00390625" style="80" customWidth="1"/>
    <col min="45" max="46" width="5.25390625" style="80" bestFit="1" customWidth="1"/>
    <col min="47" max="47" width="6.375" style="80" customWidth="1"/>
    <col min="48" max="48" width="6.125" style="80" bestFit="1" customWidth="1"/>
    <col min="49" max="49" width="6.00390625" style="80" customWidth="1"/>
    <col min="50" max="50" width="5.875" style="80" bestFit="1" customWidth="1"/>
    <col min="51" max="51" width="6.125" style="80" customWidth="1"/>
    <col min="52" max="52" width="5.25390625" style="89" bestFit="1" customWidth="1"/>
    <col min="53" max="53" width="8.125" style="92" customWidth="1"/>
    <col min="54" max="54" width="7.375" style="92" customWidth="1"/>
    <col min="55" max="55" width="7.875" style="80" customWidth="1"/>
    <col min="56" max="56" width="6.25390625" style="84" bestFit="1" customWidth="1"/>
    <col min="57" max="57" width="8.75390625" style="89" customWidth="1"/>
    <col min="58" max="58" width="7.875" style="89" customWidth="1"/>
    <col min="59" max="59" width="10.00390625" style="89" customWidth="1"/>
  </cols>
  <sheetData>
    <row r="1" spans="1:59" ht="15.75">
      <c r="A1" s="613" t="s">
        <v>961</v>
      </c>
      <c r="B1" s="614"/>
      <c r="C1" s="615" t="s">
        <v>962</v>
      </c>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6"/>
      <c r="AW1" s="616"/>
      <c r="AX1" s="616"/>
      <c r="AY1" s="616"/>
      <c r="AZ1" s="616"/>
      <c r="BA1" s="617"/>
      <c r="BB1" s="617"/>
      <c r="BC1" s="616"/>
      <c r="BD1" s="616"/>
      <c r="BE1" s="616"/>
      <c r="BF1" s="616"/>
      <c r="BG1" s="616"/>
    </row>
    <row r="2" spans="1:59" ht="14.25">
      <c r="A2" s="81"/>
      <c r="B2" s="82"/>
      <c r="C2" s="82"/>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4"/>
      <c r="AZ2" s="83"/>
      <c r="BA2" s="85"/>
      <c r="BB2" s="85"/>
      <c r="BC2" s="83"/>
      <c r="BD2" s="83"/>
      <c r="BE2" s="83"/>
      <c r="BF2" s="83"/>
      <c r="BG2" s="86" t="s">
        <v>176</v>
      </c>
    </row>
    <row r="3" spans="1:59" ht="14.25">
      <c r="A3" s="847" t="s">
        <v>19</v>
      </c>
      <c r="B3" s="847" t="s">
        <v>217</v>
      </c>
      <c r="C3" s="849" t="s">
        <v>3</v>
      </c>
      <c r="D3" s="618"/>
      <c r="E3" s="619" t="s">
        <v>218</v>
      </c>
      <c r="F3" s="620"/>
      <c r="G3" s="620"/>
      <c r="H3" s="620"/>
      <c r="I3" s="620"/>
      <c r="J3" s="620"/>
      <c r="K3" s="620"/>
      <c r="L3" s="620"/>
      <c r="M3" s="620"/>
      <c r="N3" s="620"/>
      <c r="O3" s="620"/>
      <c r="P3" s="620"/>
      <c r="Q3" s="620"/>
      <c r="R3" s="621"/>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622"/>
      <c r="BB3" s="622"/>
      <c r="BC3" s="620"/>
      <c r="BD3" s="623"/>
      <c r="BE3" s="618"/>
      <c r="BF3" s="618"/>
      <c r="BG3" s="618"/>
    </row>
    <row r="4" spans="1:59" ht="25.5">
      <c r="A4" s="848"/>
      <c r="B4" s="848"/>
      <c r="C4" s="848"/>
      <c r="D4" s="624" t="s">
        <v>253</v>
      </c>
      <c r="E4" s="625" t="s">
        <v>41</v>
      </c>
      <c r="F4" s="626" t="s">
        <v>44</v>
      </c>
      <c r="G4" s="627" t="s">
        <v>46</v>
      </c>
      <c r="H4" s="627" t="s">
        <v>48</v>
      </c>
      <c r="I4" s="627" t="s">
        <v>50</v>
      </c>
      <c r="J4" s="626" t="s">
        <v>53</v>
      </c>
      <c r="K4" s="626" t="s">
        <v>56</v>
      </c>
      <c r="L4" s="626" t="s">
        <v>59</v>
      </c>
      <c r="M4" s="626" t="s">
        <v>62</v>
      </c>
      <c r="N4" s="626" t="s">
        <v>65</v>
      </c>
      <c r="O4" s="628" t="s">
        <v>68</v>
      </c>
      <c r="P4" s="626" t="s">
        <v>71</v>
      </c>
      <c r="Q4" s="626" t="s">
        <v>74</v>
      </c>
      <c r="R4" s="629" t="s">
        <v>76</v>
      </c>
      <c r="S4" s="630" t="s">
        <v>92</v>
      </c>
      <c r="T4" s="630" t="s">
        <v>95</v>
      </c>
      <c r="U4" s="630" t="s">
        <v>98</v>
      </c>
      <c r="V4" s="630" t="s">
        <v>101</v>
      </c>
      <c r="W4" s="630" t="s">
        <v>104</v>
      </c>
      <c r="X4" s="630" t="s">
        <v>107</v>
      </c>
      <c r="Y4" s="630" t="s">
        <v>110</v>
      </c>
      <c r="Z4" s="630" t="s">
        <v>115</v>
      </c>
      <c r="AA4" s="630" t="s">
        <v>138</v>
      </c>
      <c r="AB4" s="631" t="s">
        <v>139</v>
      </c>
      <c r="AC4" s="631" t="s">
        <v>140</v>
      </c>
      <c r="AD4" s="631" t="s">
        <v>141</v>
      </c>
      <c r="AE4" s="631" t="s">
        <v>142</v>
      </c>
      <c r="AF4" s="631" t="s">
        <v>143</v>
      </c>
      <c r="AG4" s="631" t="s">
        <v>144</v>
      </c>
      <c r="AH4" s="631" t="s">
        <v>145</v>
      </c>
      <c r="AI4" s="631" t="s">
        <v>146</v>
      </c>
      <c r="AJ4" s="631" t="s">
        <v>11</v>
      </c>
      <c r="AK4" s="631" t="s">
        <v>147</v>
      </c>
      <c r="AL4" s="631" t="s">
        <v>148</v>
      </c>
      <c r="AM4" s="630" t="s">
        <v>117</v>
      </c>
      <c r="AN4" s="630" t="s">
        <v>120</v>
      </c>
      <c r="AO4" s="630" t="s">
        <v>123</v>
      </c>
      <c r="AP4" s="630" t="s">
        <v>78</v>
      </c>
      <c r="AQ4" s="630" t="s">
        <v>80</v>
      </c>
      <c r="AR4" s="630" t="s">
        <v>83</v>
      </c>
      <c r="AS4" s="630" t="s">
        <v>86</v>
      </c>
      <c r="AT4" s="630" t="s">
        <v>89</v>
      </c>
      <c r="AU4" s="630" t="s">
        <v>126</v>
      </c>
      <c r="AV4" s="630" t="s">
        <v>131</v>
      </c>
      <c r="AW4" s="630" t="s">
        <v>112</v>
      </c>
      <c r="AX4" s="630" t="s">
        <v>151</v>
      </c>
      <c r="AY4" s="630" t="s">
        <v>154</v>
      </c>
      <c r="AZ4" s="630" t="s">
        <v>129</v>
      </c>
      <c r="BA4" s="630" t="s">
        <v>136</v>
      </c>
      <c r="BB4" s="630" t="s">
        <v>134</v>
      </c>
      <c r="BC4" s="630" t="s">
        <v>157</v>
      </c>
      <c r="BD4" s="625" t="s">
        <v>160</v>
      </c>
      <c r="BE4" s="632" t="s">
        <v>219</v>
      </c>
      <c r="BF4" s="633" t="s">
        <v>220</v>
      </c>
      <c r="BG4" s="624" t="s">
        <v>963</v>
      </c>
    </row>
    <row r="5" spans="1:59" ht="14.25">
      <c r="A5" s="634"/>
      <c r="B5" s="634" t="s">
        <v>221</v>
      </c>
      <c r="C5" s="635"/>
      <c r="D5" s="636">
        <v>67376.41830099998</v>
      </c>
      <c r="E5" s="637"/>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38"/>
      <c r="AJ5" s="638"/>
      <c r="AK5" s="638"/>
      <c r="AL5" s="638"/>
      <c r="AM5" s="638"/>
      <c r="AN5" s="638"/>
      <c r="AO5" s="638"/>
      <c r="AP5" s="638"/>
      <c r="AQ5" s="638"/>
      <c r="AR5" s="638"/>
      <c r="AS5" s="638"/>
      <c r="AT5" s="638"/>
      <c r="AU5" s="638"/>
      <c r="AV5" s="638"/>
      <c r="AW5" s="638"/>
      <c r="AX5" s="638"/>
      <c r="AY5" s="638"/>
      <c r="AZ5" s="638"/>
      <c r="BA5" s="639"/>
      <c r="BB5" s="639"/>
      <c r="BC5" s="638"/>
      <c r="BD5" s="637"/>
      <c r="BE5" s="638"/>
      <c r="BF5" s="638"/>
      <c r="BG5" s="638">
        <v>67376.418301</v>
      </c>
    </row>
    <row r="6" spans="1:59" ht="14.25">
      <c r="A6" s="640">
        <v>1</v>
      </c>
      <c r="B6" s="641" t="s">
        <v>40</v>
      </c>
      <c r="C6" s="629" t="s">
        <v>41</v>
      </c>
      <c r="D6" s="637">
        <v>61764.48572099999</v>
      </c>
      <c r="E6" s="642">
        <v>60771.88051099999</v>
      </c>
      <c r="F6" s="637">
        <v>0</v>
      </c>
      <c r="G6" s="637">
        <v>0</v>
      </c>
      <c r="H6" s="637">
        <v>0</v>
      </c>
      <c r="I6" s="637">
        <v>0</v>
      </c>
      <c r="J6" s="637">
        <v>0</v>
      </c>
      <c r="K6" s="637">
        <v>0</v>
      </c>
      <c r="L6" s="637">
        <v>0</v>
      </c>
      <c r="M6" s="637">
        <v>0</v>
      </c>
      <c r="N6" s="637">
        <v>0</v>
      </c>
      <c r="O6" s="637">
        <v>0</v>
      </c>
      <c r="P6" s="637">
        <v>0</v>
      </c>
      <c r="Q6" s="637">
        <v>0</v>
      </c>
      <c r="R6" s="637">
        <v>992.60521</v>
      </c>
      <c r="S6" s="637">
        <v>30</v>
      </c>
      <c r="T6" s="637">
        <v>0</v>
      </c>
      <c r="U6" s="637">
        <v>0</v>
      </c>
      <c r="V6" s="637">
        <v>0</v>
      </c>
      <c r="W6" s="637">
        <v>100</v>
      </c>
      <c r="X6" s="637">
        <v>10.7567</v>
      </c>
      <c r="Y6" s="637">
        <v>49.58936000000001</v>
      </c>
      <c r="Z6" s="637">
        <v>0</v>
      </c>
      <c r="AA6" s="637">
        <v>327.74604999999997</v>
      </c>
      <c r="AB6" s="637">
        <v>202.70684999999995</v>
      </c>
      <c r="AC6" s="637">
        <v>40.01</v>
      </c>
      <c r="AD6" s="637">
        <v>78.0323</v>
      </c>
      <c r="AE6" s="637">
        <v>0.3</v>
      </c>
      <c r="AF6" s="637">
        <v>0</v>
      </c>
      <c r="AG6" s="637">
        <v>0.28</v>
      </c>
      <c r="AH6" s="637">
        <v>5.38</v>
      </c>
      <c r="AI6" s="637">
        <v>1.0369</v>
      </c>
      <c r="AJ6" s="637">
        <v>0</v>
      </c>
      <c r="AK6" s="637">
        <v>0</v>
      </c>
      <c r="AL6" s="637">
        <v>0</v>
      </c>
      <c r="AM6" s="637">
        <v>0</v>
      </c>
      <c r="AN6" s="637">
        <v>0</v>
      </c>
      <c r="AO6" s="637">
        <v>37</v>
      </c>
      <c r="AP6" s="637">
        <v>221.49310000000003</v>
      </c>
      <c r="AQ6" s="637">
        <v>0</v>
      </c>
      <c r="AR6" s="637">
        <v>11.08</v>
      </c>
      <c r="AS6" s="637">
        <v>0.2</v>
      </c>
      <c r="AT6" s="637">
        <v>0</v>
      </c>
      <c r="AU6" s="637">
        <v>0</v>
      </c>
      <c r="AV6" s="637">
        <v>35.760000000000005</v>
      </c>
      <c r="AW6" s="637">
        <v>0</v>
      </c>
      <c r="AX6" s="637">
        <v>0.03</v>
      </c>
      <c r="AY6" s="637">
        <v>13.5</v>
      </c>
      <c r="AZ6" s="637">
        <v>0</v>
      </c>
      <c r="BA6" s="637">
        <v>0</v>
      </c>
      <c r="BB6" s="637">
        <v>0</v>
      </c>
      <c r="BC6" s="637">
        <v>155.45000000000002</v>
      </c>
      <c r="BD6" s="637">
        <v>0</v>
      </c>
      <c r="BE6" s="643">
        <v>992.60521</v>
      </c>
      <c r="BF6" s="644">
        <v>-992.60521</v>
      </c>
      <c r="BG6" s="637">
        <v>60771.880510999996</v>
      </c>
    </row>
    <row r="7" spans="1:59" ht="14.25">
      <c r="A7" s="630" t="s">
        <v>42</v>
      </c>
      <c r="B7" s="645" t="s">
        <v>43</v>
      </c>
      <c r="C7" s="630" t="s">
        <v>44</v>
      </c>
      <c r="D7" s="646">
        <v>73.54480000000001</v>
      </c>
      <c r="E7" s="647">
        <v>0</v>
      </c>
      <c r="F7" s="648">
        <v>49.33405</v>
      </c>
      <c r="G7" s="649">
        <v>0</v>
      </c>
      <c r="H7" s="649">
        <v>0</v>
      </c>
      <c r="I7" s="649">
        <v>0</v>
      </c>
      <c r="J7" s="649">
        <v>0</v>
      </c>
      <c r="K7" s="649">
        <v>0</v>
      </c>
      <c r="L7" s="649">
        <v>0</v>
      </c>
      <c r="M7" s="649">
        <v>0</v>
      </c>
      <c r="N7" s="649">
        <v>0</v>
      </c>
      <c r="O7" s="649">
        <v>0</v>
      </c>
      <c r="P7" s="649">
        <v>0</v>
      </c>
      <c r="Q7" s="649">
        <v>0</v>
      </c>
      <c r="R7" s="647">
        <v>0</v>
      </c>
      <c r="S7" s="650">
        <v>0</v>
      </c>
      <c r="T7" s="650">
        <v>0</v>
      </c>
      <c r="U7" s="650">
        <v>0</v>
      </c>
      <c r="V7" s="650">
        <v>0</v>
      </c>
      <c r="W7" s="650">
        <v>0</v>
      </c>
      <c r="X7" s="650">
        <v>0</v>
      </c>
      <c r="Y7" s="650">
        <v>0</v>
      </c>
      <c r="Z7" s="650">
        <v>0</v>
      </c>
      <c r="AA7" s="650">
        <v>0</v>
      </c>
      <c r="AB7" s="650">
        <v>0</v>
      </c>
      <c r="AC7" s="650">
        <v>0</v>
      </c>
      <c r="AD7" s="650">
        <v>0</v>
      </c>
      <c r="AE7" s="650">
        <v>0</v>
      </c>
      <c r="AF7" s="650">
        <v>0</v>
      </c>
      <c r="AG7" s="650">
        <v>0</v>
      </c>
      <c r="AH7" s="650">
        <v>0</v>
      </c>
      <c r="AI7" s="650">
        <v>0</v>
      </c>
      <c r="AJ7" s="650">
        <v>0</v>
      </c>
      <c r="AK7" s="650">
        <v>0</v>
      </c>
      <c r="AL7" s="650">
        <v>0</v>
      </c>
      <c r="AM7" s="650">
        <v>0</v>
      </c>
      <c r="AN7" s="650">
        <v>0</v>
      </c>
      <c r="AO7" s="650">
        <v>0</v>
      </c>
      <c r="AP7" s="650">
        <v>0</v>
      </c>
      <c r="AQ7" s="650">
        <v>0</v>
      </c>
      <c r="AR7" s="650">
        <v>0</v>
      </c>
      <c r="AS7" s="650">
        <v>0</v>
      </c>
      <c r="AT7" s="650">
        <v>0</v>
      </c>
      <c r="AU7" s="650">
        <v>0</v>
      </c>
      <c r="AV7" s="650">
        <v>0</v>
      </c>
      <c r="AW7" s="650">
        <v>0</v>
      </c>
      <c r="AX7" s="650">
        <v>0</v>
      </c>
      <c r="AY7" s="650">
        <v>0</v>
      </c>
      <c r="AZ7" s="651">
        <v>0</v>
      </c>
      <c r="BA7" s="650">
        <v>0</v>
      </c>
      <c r="BB7" s="650">
        <v>0</v>
      </c>
      <c r="BC7" s="650">
        <v>0</v>
      </c>
      <c r="BD7" s="650">
        <v>0</v>
      </c>
      <c r="BE7" s="652">
        <v>0</v>
      </c>
      <c r="BF7" s="653">
        <v>0</v>
      </c>
      <c r="BG7" s="646">
        <v>73.54480000000001</v>
      </c>
    </row>
    <row r="8" spans="1:59" ht="14.25">
      <c r="A8" s="631"/>
      <c r="B8" s="654" t="s">
        <v>45</v>
      </c>
      <c r="C8" s="631" t="s">
        <v>46</v>
      </c>
      <c r="D8" s="655">
        <v>0</v>
      </c>
      <c r="E8" s="656">
        <v>0</v>
      </c>
      <c r="F8" s="649">
        <v>0</v>
      </c>
      <c r="G8" s="657">
        <v>0</v>
      </c>
      <c r="H8" s="658">
        <v>0</v>
      </c>
      <c r="I8" s="658">
        <v>0</v>
      </c>
      <c r="J8" s="658">
        <v>0</v>
      </c>
      <c r="K8" s="658">
        <v>0</v>
      </c>
      <c r="L8" s="658">
        <v>0</v>
      </c>
      <c r="M8" s="658">
        <v>0</v>
      </c>
      <c r="N8" s="658">
        <v>0</v>
      </c>
      <c r="O8" s="658">
        <v>0</v>
      </c>
      <c r="P8" s="658">
        <v>0</v>
      </c>
      <c r="Q8" s="658">
        <v>0</v>
      </c>
      <c r="R8" s="656">
        <v>0</v>
      </c>
      <c r="S8" s="658">
        <v>0</v>
      </c>
      <c r="T8" s="658">
        <v>0</v>
      </c>
      <c r="U8" s="658">
        <v>0</v>
      </c>
      <c r="V8" s="658">
        <v>0</v>
      </c>
      <c r="W8" s="658">
        <v>0</v>
      </c>
      <c r="X8" s="658">
        <v>0</v>
      </c>
      <c r="Y8" s="658">
        <v>0</v>
      </c>
      <c r="Z8" s="658">
        <v>0</v>
      </c>
      <c r="AA8" s="650">
        <v>0</v>
      </c>
      <c r="AB8" s="658">
        <v>0</v>
      </c>
      <c r="AC8" s="658">
        <v>0</v>
      </c>
      <c r="AD8" s="658">
        <v>0</v>
      </c>
      <c r="AE8" s="658">
        <v>0</v>
      </c>
      <c r="AF8" s="658">
        <v>0</v>
      </c>
      <c r="AG8" s="658">
        <v>0</v>
      </c>
      <c r="AH8" s="658">
        <v>0</v>
      </c>
      <c r="AI8" s="658">
        <v>0</v>
      </c>
      <c r="AJ8" s="658">
        <v>0</v>
      </c>
      <c r="AK8" s="658">
        <v>0</v>
      </c>
      <c r="AL8" s="658">
        <v>0</v>
      </c>
      <c r="AM8" s="658">
        <v>0</v>
      </c>
      <c r="AN8" s="658">
        <v>0</v>
      </c>
      <c r="AO8" s="658">
        <v>0</v>
      </c>
      <c r="AP8" s="658">
        <v>0</v>
      </c>
      <c r="AQ8" s="658">
        <v>0</v>
      </c>
      <c r="AR8" s="658">
        <v>0</v>
      </c>
      <c r="AS8" s="658">
        <v>0</v>
      </c>
      <c r="AT8" s="658">
        <v>0</v>
      </c>
      <c r="AU8" s="658">
        <v>0</v>
      </c>
      <c r="AV8" s="658">
        <v>0</v>
      </c>
      <c r="AW8" s="658">
        <v>0</v>
      </c>
      <c r="AX8" s="658">
        <v>0</v>
      </c>
      <c r="AY8" s="658">
        <v>0</v>
      </c>
      <c r="AZ8" s="659">
        <v>0</v>
      </c>
      <c r="BA8" s="658">
        <v>0</v>
      </c>
      <c r="BB8" s="658">
        <v>0</v>
      </c>
      <c r="BC8" s="658">
        <v>0</v>
      </c>
      <c r="BD8" s="660">
        <v>0</v>
      </c>
      <c r="BE8" s="661">
        <v>0</v>
      </c>
      <c r="BF8" s="662">
        <v>0</v>
      </c>
      <c r="BG8" s="655">
        <v>0</v>
      </c>
    </row>
    <row r="9" spans="1:59" ht="15.75">
      <c r="A9" s="631"/>
      <c r="B9" s="654" t="s">
        <v>47</v>
      </c>
      <c r="C9" s="631" t="s">
        <v>48</v>
      </c>
      <c r="D9" s="655">
        <v>73.54480000000001</v>
      </c>
      <c r="E9" s="656">
        <v>0</v>
      </c>
      <c r="F9" s="649">
        <v>0</v>
      </c>
      <c r="G9" s="663">
        <v>0</v>
      </c>
      <c r="H9" s="657">
        <v>49.33405</v>
      </c>
      <c r="I9" s="658">
        <v>0</v>
      </c>
      <c r="J9" s="658">
        <v>0</v>
      </c>
      <c r="K9" s="658">
        <v>0</v>
      </c>
      <c r="L9" s="658">
        <v>0</v>
      </c>
      <c r="M9" s="658">
        <v>0</v>
      </c>
      <c r="N9" s="658">
        <v>0</v>
      </c>
      <c r="O9" s="658">
        <v>0</v>
      </c>
      <c r="P9" s="658">
        <v>0</v>
      </c>
      <c r="Q9" s="658">
        <v>0</v>
      </c>
      <c r="R9" s="656">
        <v>0</v>
      </c>
      <c r="S9" s="658">
        <v>0</v>
      </c>
      <c r="T9" s="658">
        <v>0</v>
      </c>
      <c r="U9" s="658">
        <v>0</v>
      </c>
      <c r="V9" s="658">
        <v>0</v>
      </c>
      <c r="W9" s="658">
        <v>0</v>
      </c>
      <c r="X9" s="658">
        <v>0</v>
      </c>
      <c r="Y9" s="658">
        <v>0</v>
      </c>
      <c r="Z9" s="658">
        <v>0</v>
      </c>
      <c r="AA9" s="650">
        <v>0</v>
      </c>
      <c r="AB9" s="658">
        <v>0</v>
      </c>
      <c r="AC9" s="658">
        <v>0</v>
      </c>
      <c r="AD9" s="658">
        <v>0</v>
      </c>
      <c r="AE9" s="658">
        <v>0</v>
      </c>
      <c r="AF9" s="658">
        <v>0</v>
      </c>
      <c r="AG9" s="658">
        <v>0</v>
      </c>
      <c r="AH9" s="658">
        <v>0</v>
      </c>
      <c r="AI9" s="658">
        <v>0</v>
      </c>
      <c r="AJ9" s="658">
        <v>0</v>
      </c>
      <c r="AK9" s="658">
        <v>0</v>
      </c>
      <c r="AL9" s="658">
        <v>0</v>
      </c>
      <c r="AM9" s="658">
        <v>0</v>
      </c>
      <c r="AN9" s="658">
        <v>0</v>
      </c>
      <c r="AO9" s="658">
        <v>0</v>
      </c>
      <c r="AP9" s="658">
        <v>0</v>
      </c>
      <c r="AQ9" s="658">
        <v>0</v>
      </c>
      <c r="AR9" s="658">
        <v>0</v>
      </c>
      <c r="AS9" s="658">
        <v>0</v>
      </c>
      <c r="AT9" s="658">
        <v>0</v>
      </c>
      <c r="AU9" s="658">
        <v>0</v>
      </c>
      <c r="AV9" s="658">
        <v>0</v>
      </c>
      <c r="AW9" s="658">
        <v>0</v>
      </c>
      <c r="AX9" s="658">
        <v>0</v>
      </c>
      <c r="AY9" s="658">
        <v>0</v>
      </c>
      <c r="AZ9" s="659">
        <v>0</v>
      </c>
      <c r="BA9" s="658">
        <v>0</v>
      </c>
      <c r="BB9" s="658">
        <v>0</v>
      </c>
      <c r="BC9" s="658">
        <v>0</v>
      </c>
      <c r="BD9" s="660">
        <v>0</v>
      </c>
      <c r="BE9" s="661">
        <v>0</v>
      </c>
      <c r="BF9" s="662">
        <v>0</v>
      </c>
      <c r="BG9" s="655">
        <v>73.54480000000001</v>
      </c>
    </row>
    <row r="10" spans="1:59" ht="14.25">
      <c r="A10" s="631"/>
      <c r="B10" s="654" t="s">
        <v>49</v>
      </c>
      <c r="C10" s="631" t="s">
        <v>50</v>
      </c>
      <c r="D10" s="655">
        <v>0</v>
      </c>
      <c r="E10" s="656">
        <v>0</v>
      </c>
      <c r="F10" s="649">
        <v>0</v>
      </c>
      <c r="G10" s="658">
        <v>0</v>
      </c>
      <c r="H10" s="658">
        <v>0</v>
      </c>
      <c r="I10" s="657">
        <v>0</v>
      </c>
      <c r="J10" s="658">
        <v>0</v>
      </c>
      <c r="K10" s="658">
        <v>0</v>
      </c>
      <c r="L10" s="658">
        <v>0</v>
      </c>
      <c r="M10" s="658">
        <v>0</v>
      </c>
      <c r="N10" s="658">
        <v>0</v>
      </c>
      <c r="O10" s="658">
        <v>0</v>
      </c>
      <c r="P10" s="658">
        <v>0</v>
      </c>
      <c r="Q10" s="658">
        <v>0</v>
      </c>
      <c r="R10" s="656">
        <v>0</v>
      </c>
      <c r="S10" s="658">
        <v>0</v>
      </c>
      <c r="T10" s="658">
        <v>0</v>
      </c>
      <c r="U10" s="658">
        <v>0</v>
      </c>
      <c r="V10" s="658">
        <v>0</v>
      </c>
      <c r="W10" s="658">
        <v>0</v>
      </c>
      <c r="X10" s="658">
        <v>0</v>
      </c>
      <c r="Y10" s="658">
        <v>0</v>
      </c>
      <c r="Z10" s="658">
        <v>0</v>
      </c>
      <c r="AA10" s="650">
        <v>0</v>
      </c>
      <c r="AB10" s="658">
        <v>0</v>
      </c>
      <c r="AC10" s="658">
        <v>0</v>
      </c>
      <c r="AD10" s="658">
        <v>0</v>
      </c>
      <c r="AE10" s="658">
        <v>0</v>
      </c>
      <c r="AF10" s="658">
        <v>0</v>
      </c>
      <c r="AG10" s="658">
        <v>0</v>
      </c>
      <c r="AH10" s="658">
        <v>0</v>
      </c>
      <c r="AI10" s="658">
        <v>0</v>
      </c>
      <c r="AJ10" s="658">
        <v>0</v>
      </c>
      <c r="AK10" s="658">
        <v>0</v>
      </c>
      <c r="AL10" s="658">
        <v>0</v>
      </c>
      <c r="AM10" s="658">
        <v>0</v>
      </c>
      <c r="AN10" s="658">
        <v>0</v>
      </c>
      <c r="AO10" s="658">
        <v>0</v>
      </c>
      <c r="AP10" s="658">
        <v>0</v>
      </c>
      <c r="AQ10" s="658">
        <v>0</v>
      </c>
      <c r="AR10" s="658">
        <v>0</v>
      </c>
      <c r="AS10" s="658">
        <v>0</v>
      </c>
      <c r="AT10" s="658">
        <v>0</v>
      </c>
      <c r="AU10" s="658">
        <v>0</v>
      </c>
      <c r="AV10" s="658">
        <v>0</v>
      </c>
      <c r="AW10" s="658">
        <v>0</v>
      </c>
      <c r="AX10" s="658">
        <v>0</v>
      </c>
      <c r="AY10" s="658">
        <v>0</v>
      </c>
      <c r="AZ10" s="659">
        <v>0</v>
      </c>
      <c r="BA10" s="658">
        <v>0</v>
      </c>
      <c r="BB10" s="658">
        <v>0</v>
      </c>
      <c r="BC10" s="658">
        <v>0</v>
      </c>
      <c r="BD10" s="660">
        <v>0</v>
      </c>
      <c r="BE10" s="661">
        <v>0</v>
      </c>
      <c r="BF10" s="662">
        <v>0</v>
      </c>
      <c r="BG10" s="655">
        <v>0</v>
      </c>
    </row>
    <row r="11" spans="1:59" ht="14.25">
      <c r="A11" s="630" t="s">
        <v>51</v>
      </c>
      <c r="B11" s="645" t="s">
        <v>52</v>
      </c>
      <c r="C11" s="630" t="s">
        <v>53</v>
      </c>
      <c r="D11" s="646">
        <v>232.02392</v>
      </c>
      <c r="E11" s="647">
        <v>0</v>
      </c>
      <c r="F11" s="650">
        <v>0</v>
      </c>
      <c r="G11" s="618">
        <v>0</v>
      </c>
      <c r="H11" s="618">
        <v>0</v>
      </c>
      <c r="I11" s="618">
        <v>0</v>
      </c>
      <c r="J11" s="648">
        <v>231.17392</v>
      </c>
      <c r="K11" s="618">
        <v>0</v>
      </c>
      <c r="L11" s="618">
        <v>0</v>
      </c>
      <c r="M11" s="618">
        <v>0</v>
      </c>
      <c r="N11" s="618">
        <v>0</v>
      </c>
      <c r="O11" s="618">
        <v>0</v>
      </c>
      <c r="P11" s="618">
        <v>0</v>
      </c>
      <c r="Q11" s="618">
        <v>0</v>
      </c>
      <c r="R11" s="647">
        <v>0.85</v>
      </c>
      <c r="S11" s="618">
        <v>0</v>
      </c>
      <c r="T11" s="618">
        <v>0</v>
      </c>
      <c r="U11" s="618">
        <v>0</v>
      </c>
      <c r="V11" s="618">
        <v>0</v>
      </c>
      <c r="W11" s="618">
        <v>0</v>
      </c>
      <c r="X11" s="618">
        <v>0</v>
      </c>
      <c r="Y11" s="618">
        <v>0</v>
      </c>
      <c r="Z11" s="618">
        <v>0</v>
      </c>
      <c r="AA11" s="650">
        <v>0</v>
      </c>
      <c r="AB11" s="618">
        <v>0</v>
      </c>
      <c r="AC11" s="618">
        <v>0</v>
      </c>
      <c r="AD11" s="618">
        <v>0</v>
      </c>
      <c r="AE11" s="618">
        <v>0</v>
      </c>
      <c r="AF11" s="618">
        <v>0</v>
      </c>
      <c r="AG11" s="618">
        <v>0</v>
      </c>
      <c r="AH11" s="618">
        <v>0</v>
      </c>
      <c r="AI11" s="618">
        <v>0</v>
      </c>
      <c r="AJ11" s="618">
        <v>0</v>
      </c>
      <c r="AK11" s="618">
        <v>0</v>
      </c>
      <c r="AL11" s="618">
        <v>0</v>
      </c>
      <c r="AM11" s="618">
        <v>0</v>
      </c>
      <c r="AN11" s="618">
        <v>0</v>
      </c>
      <c r="AO11" s="618">
        <v>0</v>
      </c>
      <c r="AP11" s="618">
        <v>0.85</v>
      </c>
      <c r="AQ11" s="618">
        <v>0</v>
      </c>
      <c r="AR11" s="618">
        <v>0</v>
      </c>
      <c r="AS11" s="618">
        <v>0</v>
      </c>
      <c r="AT11" s="618">
        <v>0</v>
      </c>
      <c r="AU11" s="618">
        <v>0</v>
      </c>
      <c r="AV11" s="618">
        <v>0</v>
      </c>
      <c r="AW11" s="618">
        <v>0</v>
      </c>
      <c r="AX11" s="618">
        <v>0</v>
      </c>
      <c r="AY11" s="618">
        <v>0</v>
      </c>
      <c r="AZ11" s="664">
        <v>0</v>
      </c>
      <c r="BA11" s="658">
        <v>0</v>
      </c>
      <c r="BB11" s="658">
        <v>0</v>
      </c>
      <c r="BC11" s="618">
        <v>0</v>
      </c>
      <c r="BD11" s="665">
        <v>0</v>
      </c>
      <c r="BE11" s="652">
        <v>0.85</v>
      </c>
      <c r="BF11" s="666">
        <v>-0.85</v>
      </c>
      <c r="BG11" s="646">
        <v>231.17392</v>
      </c>
    </row>
    <row r="12" spans="1:59" ht="14.25">
      <c r="A12" s="630" t="s">
        <v>54</v>
      </c>
      <c r="B12" s="645" t="s">
        <v>55</v>
      </c>
      <c r="C12" s="630" t="s">
        <v>56</v>
      </c>
      <c r="D12" s="646">
        <v>60928.475361</v>
      </c>
      <c r="E12" s="647">
        <v>0</v>
      </c>
      <c r="F12" s="650">
        <v>0</v>
      </c>
      <c r="G12" s="618">
        <v>0</v>
      </c>
      <c r="H12" s="618">
        <v>0</v>
      </c>
      <c r="I12" s="618">
        <v>0</v>
      </c>
      <c r="J12" s="618">
        <v>0</v>
      </c>
      <c r="K12" s="648">
        <v>59965.47090099999</v>
      </c>
      <c r="L12" s="618">
        <v>0</v>
      </c>
      <c r="M12" s="618">
        <v>0</v>
      </c>
      <c r="N12" s="618">
        <v>0</v>
      </c>
      <c r="O12" s="618">
        <v>0</v>
      </c>
      <c r="P12" s="618">
        <v>0</v>
      </c>
      <c r="Q12" s="618">
        <v>0</v>
      </c>
      <c r="R12" s="647">
        <v>987.2152100000001</v>
      </c>
      <c r="S12" s="618">
        <v>30</v>
      </c>
      <c r="T12" s="618">
        <v>0</v>
      </c>
      <c r="U12" s="618">
        <v>0</v>
      </c>
      <c r="V12" s="618">
        <v>0</v>
      </c>
      <c r="W12" s="618">
        <v>100</v>
      </c>
      <c r="X12" s="618">
        <v>10.7567</v>
      </c>
      <c r="Y12" s="618">
        <v>49.58936000000001</v>
      </c>
      <c r="Z12" s="618">
        <v>0</v>
      </c>
      <c r="AA12" s="650">
        <v>323.20604999999995</v>
      </c>
      <c r="AB12" s="618">
        <v>198.16684999999995</v>
      </c>
      <c r="AC12" s="618">
        <v>40.01</v>
      </c>
      <c r="AD12" s="618">
        <v>78.0323</v>
      </c>
      <c r="AE12" s="618">
        <v>0.3</v>
      </c>
      <c r="AF12" s="618">
        <v>0</v>
      </c>
      <c r="AG12" s="618">
        <v>0.28</v>
      </c>
      <c r="AH12" s="618">
        <v>5.38</v>
      </c>
      <c r="AI12" s="618">
        <v>1.0369</v>
      </c>
      <c r="AJ12" s="618">
        <v>0</v>
      </c>
      <c r="AK12" s="618">
        <v>0</v>
      </c>
      <c r="AL12" s="618">
        <v>0</v>
      </c>
      <c r="AM12" s="618">
        <v>0</v>
      </c>
      <c r="AN12" s="618">
        <v>0</v>
      </c>
      <c r="AO12" s="618">
        <v>37</v>
      </c>
      <c r="AP12" s="618">
        <v>220.64310000000003</v>
      </c>
      <c r="AQ12" s="618">
        <v>0</v>
      </c>
      <c r="AR12" s="618">
        <v>11.08</v>
      </c>
      <c r="AS12" s="618">
        <v>0.2</v>
      </c>
      <c r="AT12" s="618">
        <v>0</v>
      </c>
      <c r="AU12" s="618">
        <v>0</v>
      </c>
      <c r="AV12" s="618">
        <v>35.760000000000005</v>
      </c>
      <c r="AW12" s="618">
        <v>0</v>
      </c>
      <c r="AX12" s="618">
        <v>0.03</v>
      </c>
      <c r="AY12" s="618">
        <v>13.5</v>
      </c>
      <c r="AZ12" s="664">
        <v>0</v>
      </c>
      <c r="BA12" s="658">
        <v>0</v>
      </c>
      <c r="BB12" s="658">
        <v>0</v>
      </c>
      <c r="BC12" s="618">
        <v>155.45000000000002</v>
      </c>
      <c r="BD12" s="665">
        <v>0</v>
      </c>
      <c r="BE12" s="652">
        <v>987.2152100000001</v>
      </c>
      <c r="BF12" s="666">
        <v>-987.2152100000001</v>
      </c>
      <c r="BG12" s="646">
        <v>59941.260150999995</v>
      </c>
    </row>
    <row r="13" spans="1:59" ht="14.25">
      <c r="A13" s="630" t="s">
        <v>57</v>
      </c>
      <c r="B13" s="645" t="s">
        <v>222</v>
      </c>
      <c r="C13" s="630" t="s">
        <v>59</v>
      </c>
      <c r="D13" s="646">
        <v>0</v>
      </c>
      <c r="E13" s="647">
        <v>0</v>
      </c>
      <c r="F13" s="650">
        <v>0</v>
      </c>
      <c r="G13" s="618">
        <v>0</v>
      </c>
      <c r="H13" s="618">
        <v>0</v>
      </c>
      <c r="I13" s="618">
        <v>0</v>
      </c>
      <c r="J13" s="618">
        <v>0</v>
      </c>
      <c r="K13" s="618">
        <v>0</v>
      </c>
      <c r="L13" s="648">
        <v>0</v>
      </c>
      <c r="M13" s="618">
        <v>0</v>
      </c>
      <c r="N13" s="618">
        <v>0</v>
      </c>
      <c r="O13" s="618">
        <v>0</v>
      </c>
      <c r="P13" s="618">
        <v>0</v>
      </c>
      <c r="Q13" s="618">
        <v>0</v>
      </c>
      <c r="R13" s="647">
        <v>0</v>
      </c>
      <c r="S13" s="618">
        <v>0</v>
      </c>
      <c r="T13" s="618">
        <v>0</v>
      </c>
      <c r="U13" s="618">
        <v>0</v>
      </c>
      <c r="V13" s="618">
        <v>0</v>
      </c>
      <c r="W13" s="618">
        <v>0</v>
      </c>
      <c r="X13" s="618">
        <v>0</v>
      </c>
      <c r="Y13" s="618">
        <v>0</v>
      </c>
      <c r="Z13" s="618">
        <v>0</v>
      </c>
      <c r="AA13" s="650">
        <v>0</v>
      </c>
      <c r="AB13" s="618">
        <v>0</v>
      </c>
      <c r="AC13" s="618">
        <v>0</v>
      </c>
      <c r="AD13" s="618">
        <v>0</v>
      </c>
      <c r="AE13" s="618">
        <v>0</v>
      </c>
      <c r="AF13" s="618">
        <v>0</v>
      </c>
      <c r="AG13" s="618">
        <v>0</v>
      </c>
      <c r="AH13" s="618">
        <v>0</v>
      </c>
      <c r="AI13" s="618">
        <v>0</v>
      </c>
      <c r="AJ13" s="618">
        <v>0</v>
      </c>
      <c r="AK13" s="618">
        <v>0</v>
      </c>
      <c r="AL13" s="618">
        <v>0</v>
      </c>
      <c r="AM13" s="618">
        <v>0</v>
      </c>
      <c r="AN13" s="618">
        <v>0</v>
      </c>
      <c r="AO13" s="618">
        <v>0</v>
      </c>
      <c r="AP13" s="618">
        <v>0</v>
      </c>
      <c r="AQ13" s="618">
        <v>0</v>
      </c>
      <c r="AR13" s="618">
        <v>0</v>
      </c>
      <c r="AS13" s="618">
        <v>0</v>
      </c>
      <c r="AT13" s="618">
        <v>0</v>
      </c>
      <c r="AU13" s="618">
        <v>0</v>
      </c>
      <c r="AV13" s="618">
        <v>0</v>
      </c>
      <c r="AW13" s="618">
        <v>0</v>
      </c>
      <c r="AX13" s="618">
        <v>0</v>
      </c>
      <c r="AY13" s="618">
        <v>0</v>
      </c>
      <c r="AZ13" s="664">
        <v>0</v>
      </c>
      <c r="BA13" s="658">
        <v>0</v>
      </c>
      <c r="BB13" s="658">
        <v>0</v>
      </c>
      <c r="BC13" s="618">
        <v>0</v>
      </c>
      <c r="BD13" s="665">
        <v>0</v>
      </c>
      <c r="BE13" s="652">
        <v>0</v>
      </c>
      <c r="BF13" s="653">
        <v>0</v>
      </c>
      <c r="BG13" s="646">
        <v>0</v>
      </c>
    </row>
    <row r="14" spans="1:59" ht="14.25">
      <c r="A14" s="630" t="s">
        <v>60</v>
      </c>
      <c r="B14" s="645" t="s">
        <v>61</v>
      </c>
      <c r="C14" s="630" t="s">
        <v>62</v>
      </c>
      <c r="D14" s="646">
        <v>0</v>
      </c>
      <c r="E14" s="647">
        <v>0</v>
      </c>
      <c r="F14" s="650">
        <v>0</v>
      </c>
      <c r="G14" s="618">
        <v>0</v>
      </c>
      <c r="H14" s="618">
        <v>0</v>
      </c>
      <c r="I14" s="618">
        <v>0</v>
      </c>
      <c r="J14" s="618">
        <v>0</v>
      </c>
      <c r="K14" s="618">
        <v>0</v>
      </c>
      <c r="L14" s="618">
        <v>0</v>
      </c>
      <c r="M14" s="648">
        <v>0</v>
      </c>
      <c r="N14" s="618">
        <v>0</v>
      </c>
      <c r="O14" s="618">
        <v>0</v>
      </c>
      <c r="P14" s="618">
        <v>0</v>
      </c>
      <c r="Q14" s="618">
        <v>0</v>
      </c>
      <c r="R14" s="647">
        <v>0</v>
      </c>
      <c r="S14" s="618">
        <v>0</v>
      </c>
      <c r="T14" s="618">
        <v>0</v>
      </c>
      <c r="U14" s="618">
        <v>0</v>
      </c>
      <c r="V14" s="618">
        <v>0</v>
      </c>
      <c r="W14" s="618">
        <v>0</v>
      </c>
      <c r="X14" s="618">
        <v>0</v>
      </c>
      <c r="Y14" s="618">
        <v>0</v>
      </c>
      <c r="Z14" s="618">
        <v>0</v>
      </c>
      <c r="AA14" s="650">
        <v>0</v>
      </c>
      <c r="AB14" s="618">
        <v>0</v>
      </c>
      <c r="AC14" s="618">
        <v>0</v>
      </c>
      <c r="AD14" s="618">
        <v>0</v>
      </c>
      <c r="AE14" s="618">
        <v>0</v>
      </c>
      <c r="AF14" s="618">
        <v>0</v>
      </c>
      <c r="AG14" s="618">
        <v>0</v>
      </c>
      <c r="AH14" s="618">
        <v>0</v>
      </c>
      <c r="AI14" s="618">
        <v>0</v>
      </c>
      <c r="AJ14" s="618">
        <v>0</v>
      </c>
      <c r="AK14" s="618">
        <v>0</v>
      </c>
      <c r="AL14" s="618">
        <v>0</v>
      </c>
      <c r="AM14" s="618">
        <v>0</v>
      </c>
      <c r="AN14" s="618">
        <v>0</v>
      </c>
      <c r="AO14" s="618">
        <v>0</v>
      </c>
      <c r="AP14" s="618">
        <v>0</v>
      </c>
      <c r="AQ14" s="618">
        <v>0</v>
      </c>
      <c r="AR14" s="618">
        <v>0</v>
      </c>
      <c r="AS14" s="618">
        <v>0</v>
      </c>
      <c r="AT14" s="618">
        <v>0</v>
      </c>
      <c r="AU14" s="618">
        <v>0</v>
      </c>
      <c r="AV14" s="618">
        <v>0</v>
      </c>
      <c r="AW14" s="618">
        <v>0</v>
      </c>
      <c r="AX14" s="618">
        <v>0</v>
      </c>
      <c r="AY14" s="618">
        <v>0</v>
      </c>
      <c r="AZ14" s="664">
        <v>0</v>
      </c>
      <c r="BA14" s="658">
        <v>0</v>
      </c>
      <c r="BB14" s="658">
        <v>0</v>
      </c>
      <c r="BC14" s="618">
        <v>0</v>
      </c>
      <c r="BD14" s="665">
        <v>0</v>
      </c>
      <c r="BE14" s="652">
        <v>0</v>
      </c>
      <c r="BF14" s="653">
        <v>0</v>
      </c>
      <c r="BG14" s="646">
        <v>0</v>
      </c>
    </row>
    <row r="15" spans="1:59" ht="14.25">
      <c r="A15" s="630" t="s">
        <v>63</v>
      </c>
      <c r="B15" s="645" t="s">
        <v>964</v>
      </c>
      <c r="C15" s="630" t="s">
        <v>65</v>
      </c>
      <c r="D15" s="646">
        <v>0</v>
      </c>
      <c r="E15" s="647">
        <v>0</v>
      </c>
      <c r="F15" s="650">
        <v>0</v>
      </c>
      <c r="G15" s="618">
        <v>0</v>
      </c>
      <c r="H15" s="618">
        <v>0</v>
      </c>
      <c r="I15" s="618">
        <v>0</v>
      </c>
      <c r="J15" s="618">
        <v>0</v>
      </c>
      <c r="K15" s="618">
        <v>0</v>
      </c>
      <c r="L15" s="618">
        <v>0</v>
      </c>
      <c r="M15" s="618">
        <v>0</v>
      </c>
      <c r="N15" s="648">
        <v>0</v>
      </c>
      <c r="O15" s="618">
        <v>0</v>
      </c>
      <c r="P15" s="618">
        <v>0</v>
      </c>
      <c r="Q15" s="618">
        <v>0</v>
      </c>
      <c r="R15" s="647">
        <v>0</v>
      </c>
      <c r="S15" s="618">
        <v>0</v>
      </c>
      <c r="T15" s="618">
        <v>0</v>
      </c>
      <c r="U15" s="618">
        <v>0</v>
      </c>
      <c r="V15" s="618">
        <v>0</v>
      </c>
      <c r="W15" s="618">
        <v>0</v>
      </c>
      <c r="X15" s="618">
        <v>0</v>
      </c>
      <c r="Y15" s="618">
        <v>0</v>
      </c>
      <c r="Z15" s="618">
        <v>0</v>
      </c>
      <c r="AA15" s="650">
        <v>0</v>
      </c>
      <c r="AB15" s="618">
        <v>0</v>
      </c>
      <c r="AC15" s="618">
        <v>0</v>
      </c>
      <c r="AD15" s="618">
        <v>0</v>
      </c>
      <c r="AE15" s="618">
        <v>0</v>
      </c>
      <c r="AF15" s="618">
        <v>0</v>
      </c>
      <c r="AG15" s="618">
        <v>0</v>
      </c>
      <c r="AH15" s="618">
        <v>0</v>
      </c>
      <c r="AI15" s="618">
        <v>0</v>
      </c>
      <c r="AJ15" s="618">
        <v>0</v>
      </c>
      <c r="AK15" s="618">
        <v>0</v>
      </c>
      <c r="AL15" s="618">
        <v>0</v>
      </c>
      <c r="AM15" s="618">
        <v>0</v>
      </c>
      <c r="AN15" s="618">
        <v>0</v>
      </c>
      <c r="AO15" s="618">
        <v>0</v>
      </c>
      <c r="AP15" s="618">
        <v>0</v>
      </c>
      <c r="AQ15" s="618">
        <v>0</v>
      </c>
      <c r="AR15" s="618">
        <v>0</v>
      </c>
      <c r="AS15" s="618">
        <v>0</v>
      </c>
      <c r="AT15" s="618">
        <v>0</v>
      </c>
      <c r="AU15" s="618">
        <v>0</v>
      </c>
      <c r="AV15" s="618">
        <v>0</v>
      </c>
      <c r="AW15" s="618">
        <v>0</v>
      </c>
      <c r="AX15" s="618">
        <v>0</v>
      </c>
      <c r="AY15" s="618">
        <v>0</v>
      </c>
      <c r="AZ15" s="664">
        <v>0</v>
      </c>
      <c r="BA15" s="658">
        <v>0</v>
      </c>
      <c r="BB15" s="658">
        <v>0</v>
      </c>
      <c r="BC15" s="618">
        <v>0</v>
      </c>
      <c r="BD15" s="665">
        <v>0</v>
      </c>
      <c r="BE15" s="652">
        <v>0</v>
      </c>
      <c r="BF15" s="653">
        <v>0</v>
      </c>
      <c r="BG15" s="646">
        <v>0</v>
      </c>
    </row>
    <row r="16" spans="1:59" ht="14.25">
      <c r="A16" s="630" t="s">
        <v>66</v>
      </c>
      <c r="B16" s="645" t="s">
        <v>67</v>
      </c>
      <c r="C16" s="630" t="s">
        <v>68</v>
      </c>
      <c r="D16" s="646">
        <v>352.32025000000004</v>
      </c>
      <c r="E16" s="647">
        <v>0</v>
      </c>
      <c r="F16" s="650">
        <v>0</v>
      </c>
      <c r="G16" s="618">
        <v>0</v>
      </c>
      <c r="H16" s="618">
        <v>0</v>
      </c>
      <c r="I16" s="618">
        <v>0</v>
      </c>
      <c r="J16" s="618">
        <v>0</v>
      </c>
      <c r="K16" s="618">
        <v>0</v>
      </c>
      <c r="L16" s="618">
        <v>0</v>
      </c>
      <c r="M16" s="618">
        <v>0</v>
      </c>
      <c r="N16" s="618">
        <v>0</v>
      </c>
      <c r="O16" s="648">
        <v>347.78025</v>
      </c>
      <c r="P16" s="618">
        <v>0</v>
      </c>
      <c r="Q16" s="618">
        <v>0</v>
      </c>
      <c r="R16" s="647">
        <v>4.54</v>
      </c>
      <c r="S16" s="618">
        <v>0</v>
      </c>
      <c r="T16" s="618">
        <v>0</v>
      </c>
      <c r="U16" s="618">
        <v>0</v>
      </c>
      <c r="V16" s="618">
        <v>0</v>
      </c>
      <c r="W16" s="618">
        <v>0</v>
      </c>
      <c r="X16" s="618">
        <v>0</v>
      </c>
      <c r="Y16" s="618">
        <v>0</v>
      </c>
      <c r="Z16" s="618">
        <v>0</v>
      </c>
      <c r="AA16" s="650">
        <v>4.54</v>
      </c>
      <c r="AB16" s="618">
        <v>4.54</v>
      </c>
      <c r="AC16" s="618">
        <v>0</v>
      </c>
      <c r="AD16" s="618">
        <v>0</v>
      </c>
      <c r="AE16" s="618">
        <v>0</v>
      </c>
      <c r="AF16" s="618">
        <v>0</v>
      </c>
      <c r="AG16" s="618">
        <v>0</v>
      </c>
      <c r="AH16" s="618">
        <v>0</v>
      </c>
      <c r="AI16" s="618">
        <v>0</v>
      </c>
      <c r="AJ16" s="618">
        <v>0</v>
      </c>
      <c r="AK16" s="618">
        <v>0</v>
      </c>
      <c r="AL16" s="618">
        <v>0</v>
      </c>
      <c r="AM16" s="618">
        <v>0</v>
      </c>
      <c r="AN16" s="618">
        <v>0</v>
      </c>
      <c r="AO16" s="618">
        <v>0</v>
      </c>
      <c r="AP16" s="618">
        <v>0</v>
      </c>
      <c r="AQ16" s="618">
        <v>0</v>
      </c>
      <c r="AR16" s="618">
        <v>0</v>
      </c>
      <c r="AS16" s="618">
        <v>0</v>
      </c>
      <c r="AT16" s="618">
        <v>0</v>
      </c>
      <c r="AU16" s="618">
        <v>0</v>
      </c>
      <c r="AV16" s="618">
        <v>0</v>
      </c>
      <c r="AW16" s="618">
        <v>0</v>
      </c>
      <c r="AX16" s="618">
        <v>0</v>
      </c>
      <c r="AY16" s="618">
        <v>0</v>
      </c>
      <c r="AZ16" s="664">
        <v>0</v>
      </c>
      <c r="BA16" s="658">
        <v>0</v>
      </c>
      <c r="BB16" s="658">
        <v>0</v>
      </c>
      <c r="BC16" s="618">
        <v>0</v>
      </c>
      <c r="BD16" s="665">
        <v>0</v>
      </c>
      <c r="BE16" s="652">
        <v>4.54</v>
      </c>
      <c r="BF16" s="666">
        <v>-4.54</v>
      </c>
      <c r="BG16" s="646">
        <v>347.78025</v>
      </c>
    </row>
    <row r="17" spans="1:59" ht="14.25">
      <c r="A17" s="630" t="s">
        <v>69</v>
      </c>
      <c r="B17" s="645" t="s">
        <v>70</v>
      </c>
      <c r="C17" s="630" t="s">
        <v>71</v>
      </c>
      <c r="D17" s="646">
        <v>0</v>
      </c>
      <c r="E17" s="647">
        <v>0</v>
      </c>
      <c r="F17" s="650">
        <v>0</v>
      </c>
      <c r="G17" s="618">
        <v>0</v>
      </c>
      <c r="H17" s="618">
        <v>0</v>
      </c>
      <c r="I17" s="618">
        <v>0</v>
      </c>
      <c r="J17" s="618">
        <v>0</v>
      </c>
      <c r="K17" s="618">
        <v>0</v>
      </c>
      <c r="L17" s="618">
        <v>0</v>
      </c>
      <c r="M17" s="618">
        <v>0</v>
      </c>
      <c r="N17" s="618">
        <v>0</v>
      </c>
      <c r="O17" s="618">
        <v>0</v>
      </c>
      <c r="P17" s="648">
        <v>0</v>
      </c>
      <c r="Q17" s="618">
        <v>0</v>
      </c>
      <c r="R17" s="647">
        <v>0</v>
      </c>
      <c r="S17" s="618">
        <v>0</v>
      </c>
      <c r="T17" s="618">
        <v>0</v>
      </c>
      <c r="U17" s="618">
        <v>0</v>
      </c>
      <c r="V17" s="618">
        <v>0</v>
      </c>
      <c r="W17" s="618">
        <v>0</v>
      </c>
      <c r="X17" s="618">
        <v>0</v>
      </c>
      <c r="Y17" s="618">
        <v>0</v>
      </c>
      <c r="Z17" s="618">
        <v>0</v>
      </c>
      <c r="AA17" s="650">
        <v>0</v>
      </c>
      <c r="AB17" s="618">
        <v>0</v>
      </c>
      <c r="AC17" s="618">
        <v>0</v>
      </c>
      <c r="AD17" s="618">
        <v>0</v>
      </c>
      <c r="AE17" s="618">
        <v>0</v>
      </c>
      <c r="AF17" s="618">
        <v>0</v>
      </c>
      <c r="AG17" s="618">
        <v>0</v>
      </c>
      <c r="AH17" s="618">
        <v>0</v>
      </c>
      <c r="AI17" s="618">
        <v>0</v>
      </c>
      <c r="AJ17" s="618">
        <v>0</v>
      </c>
      <c r="AK17" s="618">
        <v>0</v>
      </c>
      <c r="AL17" s="618">
        <v>0</v>
      </c>
      <c r="AM17" s="618">
        <v>0</v>
      </c>
      <c r="AN17" s="618">
        <v>0</v>
      </c>
      <c r="AO17" s="618">
        <v>0</v>
      </c>
      <c r="AP17" s="618">
        <v>0</v>
      </c>
      <c r="AQ17" s="618">
        <v>0</v>
      </c>
      <c r="AR17" s="618">
        <v>0</v>
      </c>
      <c r="AS17" s="618">
        <v>0</v>
      </c>
      <c r="AT17" s="618">
        <v>0</v>
      </c>
      <c r="AU17" s="618">
        <v>0</v>
      </c>
      <c r="AV17" s="618">
        <v>0</v>
      </c>
      <c r="AW17" s="618">
        <v>0</v>
      </c>
      <c r="AX17" s="618">
        <v>0</v>
      </c>
      <c r="AY17" s="618">
        <v>0</v>
      </c>
      <c r="AZ17" s="664">
        <v>0</v>
      </c>
      <c r="BA17" s="658">
        <v>0</v>
      </c>
      <c r="BB17" s="658">
        <v>0</v>
      </c>
      <c r="BC17" s="618">
        <v>0</v>
      </c>
      <c r="BD17" s="665">
        <v>0</v>
      </c>
      <c r="BE17" s="652">
        <v>0</v>
      </c>
      <c r="BF17" s="653">
        <v>0</v>
      </c>
      <c r="BG17" s="646">
        <v>0</v>
      </c>
    </row>
    <row r="18" spans="1:59" ht="14.25">
      <c r="A18" s="630" t="s">
        <v>72</v>
      </c>
      <c r="B18" s="645" t="s">
        <v>73</v>
      </c>
      <c r="C18" s="630" t="s">
        <v>74</v>
      </c>
      <c r="D18" s="646">
        <v>178.12139000000002</v>
      </c>
      <c r="E18" s="647">
        <v>0</v>
      </c>
      <c r="F18" s="650">
        <v>0</v>
      </c>
      <c r="G18" s="618">
        <v>0</v>
      </c>
      <c r="H18" s="618">
        <v>0</v>
      </c>
      <c r="I18" s="618">
        <v>0</v>
      </c>
      <c r="J18" s="618">
        <v>0</v>
      </c>
      <c r="K18" s="618">
        <v>0</v>
      </c>
      <c r="L18" s="618">
        <v>0</v>
      </c>
      <c r="M18" s="618">
        <v>0</v>
      </c>
      <c r="N18" s="618">
        <v>0</v>
      </c>
      <c r="O18" s="618">
        <v>0</v>
      </c>
      <c r="P18" s="618">
        <v>0</v>
      </c>
      <c r="Q18" s="648">
        <v>178.12139000000002</v>
      </c>
      <c r="R18" s="647">
        <v>0</v>
      </c>
      <c r="S18" s="618">
        <v>0</v>
      </c>
      <c r="T18" s="618">
        <v>0</v>
      </c>
      <c r="U18" s="618">
        <v>0</v>
      </c>
      <c r="V18" s="618">
        <v>0</v>
      </c>
      <c r="W18" s="618">
        <v>0</v>
      </c>
      <c r="X18" s="618">
        <v>0</v>
      </c>
      <c r="Y18" s="618">
        <v>0</v>
      </c>
      <c r="Z18" s="618">
        <v>0</v>
      </c>
      <c r="AA18" s="650">
        <v>0</v>
      </c>
      <c r="AB18" s="618">
        <v>0</v>
      </c>
      <c r="AC18" s="618">
        <v>0</v>
      </c>
      <c r="AD18" s="618">
        <v>0</v>
      </c>
      <c r="AE18" s="618">
        <v>0</v>
      </c>
      <c r="AF18" s="618">
        <v>0</v>
      </c>
      <c r="AG18" s="618">
        <v>0</v>
      </c>
      <c r="AH18" s="618">
        <v>0</v>
      </c>
      <c r="AI18" s="618">
        <v>0</v>
      </c>
      <c r="AJ18" s="618">
        <v>0</v>
      </c>
      <c r="AK18" s="618">
        <v>0</v>
      </c>
      <c r="AL18" s="618">
        <v>0</v>
      </c>
      <c r="AM18" s="618">
        <v>0</v>
      </c>
      <c r="AN18" s="618">
        <v>0</v>
      </c>
      <c r="AO18" s="618">
        <v>0</v>
      </c>
      <c r="AP18" s="618">
        <v>0</v>
      </c>
      <c r="AQ18" s="618">
        <v>0</v>
      </c>
      <c r="AR18" s="618">
        <v>0</v>
      </c>
      <c r="AS18" s="618">
        <v>0</v>
      </c>
      <c r="AT18" s="618">
        <v>0</v>
      </c>
      <c r="AU18" s="618">
        <v>0</v>
      </c>
      <c r="AV18" s="618">
        <v>0</v>
      </c>
      <c r="AW18" s="618">
        <v>0</v>
      </c>
      <c r="AX18" s="618">
        <v>0</v>
      </c>
      <c r="AY18" s="618">
        <v>0</v>
      </c>
      <c r="AZ18" s="664">
        <v>0</v>
      </c>
      <c r="BA18" s="658">
        <v>0</v>
      </c>
      <c r="BB18" s="658">
        <v>0</v>
      </c>
      <c r="BC18" s="618">
        <v>0</v>
      </c>
      <c r="BD18" s="665">
        <v>0</v>
      </c>
      <c r="BE18" s="652">
        <v>0</v>
      </c>
      <c r="BF18" s="653">
        <v>0</v>
      </c>
      <c r="BG18" s="646">
        <v>178.12139000000002</v>
      </c>
    </row>
    <row r="19" spans="1:59" ht="14.25">
      <c r="A19" s="667">
        <v>2</v>
      </c>
      <c r="B19" s="641" t="s">
        <v>75</v>
      </c>
      <c r="C19" s="629" t="s">
        <v>76</v>
      </c>
      <c r="D19" s="637">
        <v>5611.932579999999</v>
      </c>
      <c r="E19" s="637">
        <v>0</v>
      </c>
      <c r="F19" s="637">
        <v>0</v>
      </c>
      <c r="G19" s="637">
        <v>0</v>
      </c>
      <c r="H19" s="637">
        <v>0</v>
      </c>
      <c r="I19" s="637">
        <v>0</v>
      </c>
      <c r="J19" s="637">
        <v>0</v>
      </c>
      <c r="K19" s="637">
        <v>0</v>
      </c>
      <c r="L19" s="637">
        <v>0</v>
      </c>
      <c r="M19" s="637">
        <v>0</v>
      </c>
      <c r="N19" s="637">
        <v>0</v>
      </c>
      <c r="O19" s="637">
        <v>0</v>
      </c>
      <c r="P19" s="637">
        <v>0</v>
      </c>
      <c r="Q19" s="637">
        <v>0</v>
      </c>
      <c r="R19" s="642">
        <v>5611.932579999999</v>
      </c>
      <c r="S19" s="637">
        <v>0</v>
      </c>
      <c r="T19" s="637">
        <v>0</v>
      </c>
      <c r="U19" s="637">
        <v>0</v>
      </c>
      <c r="V19" s="637">
        <v>0</v>
      </c>
      <c r="W19" s="637">
        <v>0</v>
      </c>
      <c r="X19" s="637">
        <v>0.23</v>
      </c>
      <c r="Y19" s="637">
        <v>0</v>
      </c>
      <c r="Z19" s="637">
        <v>0</v>
      </c>
      <c r="AA19" s="637">
        <v>0.55</v>
      </c>
      <c r="AB19" s="637">
        <v>0.55</v>
      </c>
      <c r="AC19" s="637">
        <v>0</v>
      </c>
      <c r="AD19" s="637">
        <v>0</v>
      </c>
      <c r="AE19" s="637">
        <v>0</v>
      </c>
      <c r="AF19" s="637">
        <v>0</v>
      </c>
      <c r="AG19" s="637">
        <v>0</v>
      </c>
      <c r="AH19" s="637">
        <v>0</v>
      </c>
      <c r="AI19" s="637">
        <v>0</v>
      </c>
      <c r="AJ19" s="637">
        <v>0</v>
      </c>
      <c r="AK19" s="637">
        <v>0</v>
      </c>
      <c r="AL19" s="637">
        <v>0.403</v>
      </c>
      <c r="AM19" s="637">
        <v>0</v>
      </c>
      <c r="AN19" s="637">
        <v>0</v>
      </c>
      <c r="AO19" s="637">
        <v>0</v>
      </c>
      <c r="AP19" s="637">
        <v>0.28</v>
      </c>
      <c r="AQ19" s="637">
        <v>0</v>
      </c>
      <c r="AR19" s="637">
        <v>0</v>
      </c>
      <c r="AS19" s="637">
        <v>0</v>
      </c>
      <c r="AT19" s="637">
        <v>0</v>
      </c>
      <c r="AU19" s="637">
        <v>0</v>
      </c>
      <c r="AV19" s="637">
        <v>0</v>
      </c>
      <c r="AW19" s="637">
        <v>0</v>
      </c>
      <c r="AX19" s="637">
        <v>0</v>
      </c>
      <c r="AY19" s="637">
        <v>0</v>
      </c>
      <c r="AZ19" s="637">
        <v>0</v>
      </c>
      <c r="BA19" s="637">
        <v>0</v>
      </c>
      <c r="BB19" s="637">
        <v>0</v>
      </c>
      <c r="BC19" s="637">
        <v>0</v>
      </c>
      <c r="BD19" s="637">
        <v>0</v>
      </c>
      <c r="BE19" s="643">
        <v>0</v>
      </c>
      <c r="BF19" s="668">
        <v>992.60521</v>
      </c>
      <c r="BG19" s="637">
        <v>6604.537790000002</v>
      </c>
    </row>
    <row r="20" spans="1:59" ht="14.25">
      <c r="A20" s="630" t="s">
        <v>77</v>
      </c>
      <c r="B20" s="645" t="s">
        <v>91</v>
      </c>
      <c r="C20" s="630" t="s">
        <v>92</v>
      </c>
      <c r="D20" s="646">
        <v>4.9468</v>
      </c>
      <c r="E20" s="647">
        <v>0</v>
      </c>
      <c r="F20" s="650">
        <v>0</v>
      </c>
      <c r="G20" s="618">
        <v>0</v>
      </c>
      <c r="H20" s="618">
        <v>0</v>
      </c>
      <c r="I20" s="618">
        <v>0</v>
      </c>
      <c r="J20" s="618">
        <v>0</v>
      </c>
      <c r="K20" s="618">
        <v>0</v>
      </c>
      <c r="L20" s="618">
        <v>0</v>
      </c>
      <c r="M20" s="618">
        <v>0</v>
      </c>
      <c r="N20" s="618">
        <v>0</v>
      </c>
      <c r="O20" s="618">
        <v>0</v>
      </c>
      <c r="P20" s="618">
        <v>0</v>
      </c>
      <c r="Q20" s="618">
        <v>0</v>
      </c>
      <c r="R20" s="647">
        <v>0</v>
      </c>
      <c r="S20" s="648">
        <v>4.9468</v>
      </c>
      <c r="T20" s="618">
        <v>0</v>
      </c>
      <c r="U20" s="618">
        <v>0</v>
      </c>
      <c r="V20" s="618">
        <v>0</v>
      </c>
      <c r="W20" s="618">
        <v>0</v>
      </c>
      <c r="X20" s="618">
        <v>0</v>
      </c>
      <c r="Y20" s="618">
        <v>0</v>
      </c>
      <c r="Z20" s="618">
        <v>0</v>
      </c>
      <c r="AA20" s="650">
        <v>0</v>
      </c>
      <c r="AB20" s="618">
        <v>0</v>
      </c>
      <c r="AC20" s="618">
        <v>0</v>
      </c>
      <c r="AD20" s="618">
        <v>0</v>
      </c>
      <c r="AE20" s="618">
        <v>0</v>
      </c>
      <c r="AF20" s="618">
        <v>0</v>
      </c>
      <c r="AG20" s="618">
        <v>0</v>
      </c>
      <c r="AH20" s="618">
        <v>0</v>
      </c>
      <c r="AI20" s="618">
        <v>0</v>
      </c>
      <c r="AJ20" s="618">
        <v>0</v>
      </c>
      <c r="AK20" s="618">
        <v>0</v>
      </c>
      <c r="AL20" s="618">
        <v>0</v>
      </c>
      <c r="AM20" s="618">
        <v>0</v>
      </c>
      <c r="AN20" s="618">
        <v>0</v>
      </c>
      <c r="AO20" s="618">
        <v>0</v>
      </c>
      <c r="AP20" s="618">
        <v>0</v>
      </c>
      <c r="AQ20" s="618">
        <v>0</v>
      </c>
      <c r="AR20" s="618">
        <v>0</v>
      </c>
      <c r="AS20" s="618">
        <v>0</v>
      </c>
      <c r="AT20" s="618">
        <v>0</v>
      </c>
      <c r="AU20" s="618">
        <v>0</v>
      </c>
      <c r="AV20" s="618">
        <v>0</v>
      </c>
      <c r="AW20" s="618">
        <v>0</v>
      </c>
      <c r="AX20" s="618">
        <v>0</v>
      </c>
      <c r="AY20" s="618">
        <v>0</v>
      </c>
      <c r="AZ20" s="664">
        <v>0</v>
      </c>
      <c r="BA20" s="658">
        <v>0</v>
      </c>
      <c r="BB20" s="658">
        <v>0</v>
      </c>
      <c r="BC20" s="618">
        <v>0</v>
      </c>
      <c r="BD20" s="665">
        <v>0</v>
      </c>
      <c r="BE20" s="652">
        <v>0</v>
      </c>
      <c r="BF20" s="653">
        <v>30</v>
      </c>
      <c r="BG20" s="646">
        <v>34.946799999999996</v>
      </c>
    </row>
    <row r="21" spans="1:59" ht="14.25">
      <c r="A21" s="630" t="s">
        <v>79</v>
      </c>
      <c r="B21" s="645" t="s">
        <v>94</v>
      </c>
      <c r="C21" s="630" t="s">
        <v>95</v>
      </c>
      <c r="D21" s="646">
        <v>8.80358</v>
      </c>
      <c r="E21" s="647">
        <v>0</v>
      </c>
      <c r="F21" s="650">
        <v>0</v>
      </c>
      <c r="G21" s="618">
        <v>0</v>
      </c>
      <c r="H21" s="618">
        <v>0</v>
      </c>
      <c r="I21" s="618">
        <v>0</v>
      </c>
      <c r="J21" s="618">
        <v>0</v>
      </c>
      <c r="K21" s="618">
        <v>0</v>
      </c>
      <c r="L21" s="618">
        <v>0</v>
      </c>
      <c r="M21" s="618">
        <v>0</v>
      </c>
      <c r="N21" s="618">
        <v>0</v>
      </c>
      <c r="O21" s="618">
        <v>0</v>
      </c>
      <c r="P21" s="618">
        <v>0</v>
      </c>
      <c r="Q21" s="618">
        <v>0</v>
      </c>
      <c r="R21" s="647">
        <v>0</v>
      </c>
      <c r="S21" s="618">
        <v>0</v>
      </c>
      <c r="T21" s="648">
        <v>8.80358</v>
      </c>
      <c r="U21" s="618">
        <v>0</v>
      </c>
      <c r="V21" s="618">
        <v>0</v>
      </c>
      <c r="W21" s="618">
        <v>0</v>
      </c>
      <c r="X21" s="618">
        <v>0</v>
      </c>
      <c r="Y21" s="618">
        <v>0</v>
      </c>
      <c r="Z21" s="618">
        <v>0</v>
      </c>
      <c r="AA21" s="650">
        <v>0</v>
      </c>
      <c r="AB21" s="618">
        <v>0</v>
      </c>
      <c r="AC21" s="618">
        <v>0</v>
      </c>
      <c r="AD21" s="618">
        <v>0</v>
      </c>
      <c r="AE21" s="618">
        <v>0</v>
      </c>
      <c r="AF21" s="618">
        <v>0</v>
      </c>
      <c r="AG21" s="618">
        <v>0</v>
      </c>
      <c r="AH21" s="618">
        <v>0</v>
      </c>
      <c r="AI21" s="618">
        <v>0</v>
      </c>
      <c r="AJ21" s="618">
        <v>0</v>
      </c>
      <c r="AK21" s="618">
        <v>0</v>
      </c>
      <c r="AL21" s="618">
        <v>0</v>
      </c>
      <c r="AM21" s="618">
        <v>0</v>
      </c>
      <c r="AN21" s="618">
        <v>0</v>
      </c>
      <c r="AO21" s="618">
        <v>0</v>
      </c>
      <c r="AP21" s="618">
        <v>0</v>
      </c>
      <c r="AQ21" s="618">
        <v>0</v>
      </c>
      <c r="AR21" s="618">
        <v>0</v>
      </c>
      <c r="AS21" s="618">
        <v>0</v>
      </c>
      <c r="AT21" s="618">
        <v>0</v>
      </c>
      <c r="AU21" s="618">
        <v>0</v>
      </c>
      <c r="AV21" s="618">
        <v>0</v>
      </c>
      <c r="AW21" s="618">
        <v>0</v>
      </c>
      <c r="AX21" s="618">
        <v>0</v>
      </c>
      <c r="AY21" s="618">
        <v>0</v>
      </c>
      <c r="AZ21" s="664">
        <v>0</v>
      </c>
      <c r="BA21" s="658">
        <v>0</v>
      </c>
      <c r="BB21" s="658">
        <v>0</v>
      </c>
      <c r="BC21" s="618">
        <v>0</v>
      </c>
      <c r="BD21" s="665">
        <v>0</v>
      </c>
      <c r="BE21" s="652">
        <v>0</v>
      </c>
      <c r="BF21" s="653">
        <v>0</v>
      </c>
      <c r="BG21" s="646">
        <v>8.80358</v>
      </c>
    </row>
    <row r="22" spans="1:59" ht="14.25">
      <c r="A22" s="630" t="s">
        <v>81</v>
      </c>
      <c r="B22" s="669" t="s">
        <v>97</v>
      </c>
      <c r="C22" s="630" t="s">
        <v>98</v>
      </c>
      <c r="D22" s="646">
        <v>0</v>
      </c>
      <c r="E22" s="647">
        <v>0</v>
      </c>
      <c r="F22" s="650">
        <v>0</v>
      </c>
      <c r="G22" s="618">
        <v>0</v>
      </c>
      <c r="H22" s="618">
        <v>0</v>
      </c>
      <c r="I22" s="618">
        <v>0</v>
      </c>
      <c r="J22" s="618">
        <v>0</v>
      </c>
      <c r="K22" s="618">
        <v>0</v>
      </c>
      <c r="L22" s="618">
        <v>0</v>
      </c>
      <c r="M22" s="618">
        <v>0</v>
      </c>
      <c r="N22" s="618">
        <v>0</v>
      </c>
      <c r="O22" s="618">
        <v>0</v>
      </c>
      <c r="P22" s="618">
        <v>0</v>
      </c>
      <c r="Q22" s="618">
        <v>0</v>
      </c>
      <c r="R22" s="647">
        <v>0</v>
      </c>
      <c r="S22" s="618">
        <v>0</v>
      </c>
      <c r="T22" s="618">
        <v>0</v>
      </c>
      <c r="U22" s="648">
        <v>0</v>
      </c>
      <c r="V22" s="618">
        <v>0</v>
      </c>
      <c r="W22" s="618">
        <v>0</v>
      </c>
      <c r="X22" s="618">
        <v>0</v>
      </c>
      <c r="Y22" s="618">
        <v>0</v>
      </c>
      <c r="Z22" s="618">
        <v>0</v>
      </c>
      <c r="AA22" s="650">
        <v>0</v>
      </c>
      <c r="AB22" s="618">
        <v>0</v>
      </c>
      <c r="AC22" s="618">
        <v>0</v>
      </c>
      <c r="AD22" s="618">
        <v>0</v>
      </c>
      <c r="AE22" s="618">
        <v>0</v>
      </c>
      <c r="AF22" s="618">
        <v>0</v>
      </c>
      <c r="AG22" s="618">
        <v>0</v>
      </c>
      <c r="AH22" s="618">
        <v>0</v>
      </c>
      <c r="AI22" s="618">
        <v>0</v>
      </c>
      <c r="AJ22" s="618">
        <v>0</v>
      </c>
      <c r="AK22" s="618">
        <v>0</v>
      </c>
      <c r="AL22" s="618">
        <v>0</v>
      </c>
      <c r="AM22" s="618">
        <v>0</v>
      </c>
      <c r="AN22" s="618">
        <v>0</v>
      </c>
      <c r="AO22" s="618">
        <v>0</v>
      </c>
      <c r="AP22" s="618">
        <v>0</v>
      </c>
      <c r="AQ22" s="618">
        <v>0</v>
      </c>
      <c r="AR22" s="618">
        <v>0</v>
      </c>
      <c r="AS22" s="618">
        <v>0</v>
      </c>
      <c r="AT22" s="618">
        <v>0</v>
      </c>
      <c r="AU22" s="618">
        <v>0</v>
      </c>
      <c r="AV22" s="618">
        <v>0</v>
      </c>
      <c r="AW22" s="618">
        <v>0</v>
      </c>
      <c r="AX22" s="618">
        <v>0</v>
      </c>
      <c r="AY22" s="618">
        <v>0</v>
      </c>
      <c r="AZ22" s="664">
        <v>0</v>
      </c>
      <c r="BA22" s="658">
        <v>0</v>
      </c>
      <c r="BB22" s="658">
        <v>0</v>
      </c>
      <c r="BC22" s="618">
        <v>0</v>
      </c>
      <c r="BD22" s="665">
        <v>0</v>
      </c>
      <c r="BE22" s="652">
        <v>0</v>
      </c>
      <c r="BF22" s="653">
        <v>0</v>
      </c>
      <c r="BG22" s="646">
        <v>0</v>
      </c>
    </row>
    <row r="23" spans="1:59" ht="14.25">
      <c r="A23" s="630" t="s">
        <v>84</v>
      </c>
      <c r="B23" s="669" t="s">
        <v>100</v>
      </c>
      <c r="C23" s="630" t="s">
        <v>101</v>
      </c>
      <c r="D23" s="646">
        <v>0</v>
      </c>
      <c r="E23" s="647">
        <v>0</v>
      </c>
      <c r="F23" s="650">
        <v>0</v>
      </c>
      <c r="G23" s="618">
        <v>0</v>
      </c>
      <c r="H23" s="618">
        <v>0</v>
      </c>
      <c r="I23" s="618">
        <v>0</v>
      </c>
      <c r="J23" s="618">
        <v>0</v>
      </c>
      <c r="K23" s="618">
        <v>0</v>
      </c>
      <c r="L23" s="618">
        <v>0</v>
      </c>
      <c r="M23" s="618">
        <v>0</v>
      </c>
      <c r="N23" s="618">
        <v>0</v>
      </c>
      <c r="O23" s="618">
        <v>0</v>
      </c>
      <c r="P23" s="618">
        <v>0</v>
      </c>
      <c r="Q23" s="618">
        <v>0</v>
      </c>
      <c r="R23" s="647">
        <v>0</v>
      </c>
      <c r="S23" s="618">
        <v>0</v>
      </c>
      <c r="T23" s="618">
        <v>0</v>
      </c>
      <c r="U23" s="618">
        <v>0</v>
      </c>
      <c r="V23" s="648">
        <v>0</v>
      </c>
      <c r="W23" s="618">
        <v>0</v>
      </c>
      <c r="X23" s="618">
        <v>0</v>
      </c>
      <c r="Y23" s="618">
        <v>0</v>
      </c>
      <c r="Z23" s="618">
        <v>0</v>
      </c>
      <c r="AA23" s="650">
        <v>0</v>
      </c>
      <c r="AB23" s="618">
        <v>0</v>
      </c>
      <c r="AC23" s="618">
        <v>0</v>
      </c>
      <c r="AD23" s="618">
        <v>0</v>
      </c>
      <c r="AE23" s="618">
        <v>0</v>
      </c>
      <c r="AF23" s="618">
        <v>0</v>
      </c>
      <c r="AG23" s="618">
        <v>0</v>
      </c>
      <c r="AH23" s="618">
        <v>0</v>
      </c>
      <c r="AI23" s="618">
        <v>0</v>
      </c>
      <c r="AJ23" s="618">
        <v>0</v>
      </c>
      <c r="AK23" s="618">
        <v>0</v>
      </c>
      <c r="AL23" s="618">
        <v>0</v>
      </c>
      <c r="AM23" s="618">
        <v>0</v>
      </c>
      <c r="AN23" s="618">
        <v>0</v>
      </c>
      <c r="AO23" s="618">
        <v>0</v>
      </c>
      <c r="AP23" s="618">
        <v>0</v>
      </c>
      <c r="AQ23" s="618">
        <v>0</v>
      </c>
      <c r="AR23" s="618">
        <v>0</v>
      </c>
      <c r="AS23" s="618">
        <v>0</v>
      </c>
      <c r="AT23" s="618">
        <v>0</v>
      </c>
      <c r="AU23" s="618">
        <v>0</v>
      </c>
      <c r="AV23" s="618">
        <v>0</v>
      </c>
      <c r="AW23" s="618">
        <v>0</v>
      </c>
      <c r="AX23" s="618">
        <v>0</v>
      </c>
      <c r="AY23" s="618">
        <v>0</v>
      </c>
      <c r="AZ23" s="664">
        <v>0</v>
      </c>
      <c r="BA23" s="658">
        <v>0</v>
      </c>
      <c r="BB23" s="658">
        <v>0</v>
      </c>
      <c r="BC23" s="618">
        <v>0</v>
      </c>
      <c r="BD23" s="665">
        <v>0</v>
      </c>
      <c r="BE23" s="652">
        <v>0</v>
      </c>
      <c r="BF23" s="653">
        <v>0</v>
      </c>
      <c r="BG23" s="646">
        <v>0</v>
      </c>
    </row>
    <row r="24" spans="1:59" ht="14.25">
      <c r="A24" s="630" t="s">
        <v>87</v>
      </c>
      <c r="B24" s="669" t="s">
        <v>103</v>
      </c>
      <c r="C24" s="630" t="s">
        <v>104</v>
      </c>
      <c r="D24" s="646">
        <v>0</v>
      </c>
      <c r="E24" s="647">
        <v>0</v>
      </c>
      <c r="F24" s="650">
        <v>0</v>
      </c>
      <c r="G24" s="618">
        <v>0</v>
      </c>
      <c r="H24" s="618">
        <v>0</v>
      </c>
      <c r="I24" s="618">
        <v>0</v>
      </c>
      <c r="J24" s="618">
        <v>0</v>
      </c>
      <c r="K24" s="618">
        <v>0</v>
      </c>
      <c r="L24" s="618">
        <v>0</v>
      </c>
      <c r="M24" s="618">
        <v>0</v>
      </c>
      <c r="N24" s="618">
        <v>0</v>
      </c>
      <c r="O24" s="618">
        <v>0</v>
      </c>
      <c r="P24" s="618">
        <v>0</v>
      </c>
      <c r="Q24" s="618">
        <v>0</v>
      </c>
      <c r="R24" s="647">
        <v>0</v>
      </c>
      <c r="S24" s="618">
        <v>0</v>
      </c>
      <c r="T24" s="618">
        <v>0</v>
      </c>
      <c r="U24" s="618">
        <v>0</v>
      </c>
      <c r="V24" s="618">
        <v>0</v>
      </c>
      <c r="W24" s="648">
        <v>0</v>
      </c>
      <c r="X24" s="618">
        <v>0</v>
      </c>
      <c r="Y24" s="618">
        <v>0</v>
      </c>
      <c r="Z24" s="618">
        <v>0</v>
      </c>
      <c r="AA24" s="650">
        <v>0</v>
      </c>
      <c r="AB24" s="618">
        <v>0</v>
      </c>
      <c r="AC24" s="618">
        <v>0</v>
      </c>
      <c r="AD24" s="618">
        <v>0</v>
      </c>
      <c r="AE24" s="618">
        <v>0</v>
      </c>
      <c r="AF24" s="618">
        <v>0</v>
      </c>
      <c r="AG24" s="618">
        <v>0</v>
      </c>
      <c r="AH24" s="618">
        <v>0</v>
      </c>
      <c r="AI24" s="618">
        <v>0</v>
      </c>
      <c r="AJ24" s="618">
        <v>0</v>
      </c>
      <c r="AK24" s="618">
        <v>0</v>
      </c>
      <c r="AL24" s="618">
        <v>0</v>
      </c>
      <c r="AM24" s="618">
        <v>0</v>
      </c>
      <c r="AN24" s="618">
        <v>0</v>
      </c>
      <c r="AO24" s="618">
        <v>0</v>
      </c>
      <c r="AP24" s="618">
        <v>0</v>
      </c>
      <c r="AQ24" s="618">
        <v>0</v>
      </c>
      <c r="AR24" s="618">
        <v>0</v>
      </c>
      <c r="AS24" s="618">
        <v>0</v>
      </c>
      <c r="AT24" s="618">
        <v>0</v>
      </c>
      <c r="AU24" s="618">
        <v>0</v>
      </c>
      <c r="AV24" s="618">
        <v>0</v>
      </c>
      <c r="AW24" s="618">
        <v>0</v>
      </c>
      <c r="AX24" s="618">
        <v>0</v>
      </c>
      <c r="AY24" s="618">
        <v>0</v>
      </c>
      <c r="AZ24" s="664">
        <v>0</v>
      </c>
      <c r="BA24" s="658">
        <v>0</v>
      </c>
      <c r="BB24" s="658">
        <v>0</v>
      </c>
      <c r="BC24" s="618">
        <v>0</v>
      </c>
      <c r="BD24" s="665">
        <v>0</v>
      </c>
      <c r="BE24" s="652">
        <v>0</v>
      </c>
      <c r="BF24" s="653">
        <v>100</v>
      </c>
      <c r="BG24" s="646">
        <v>100</v>
      </c>
    </row>
    <row r="25" spans="1:59" ht="14.25">
      <c r="A25" s="630" t="s">
        <v>90</v>
      </c>
      <c r="B25" s="645" t="s">
        <v>106</v>
      </c>
      <c r="C25" s="630" t="s">
        <v>107</v>
      </c>
      <c r="D25" s="646">
        <v>22.71101</v>
      </c>
      <c r="E25" s="647">
        <v>0</v>
      </c>
      <c r="F25" s="650">
        <v>0</v>
      </c>
      <c r="G25" s="618">
        <v>0</v>
      </c>
      <c r="H25" s="618">
        <v>0</v>
      </c>
      <c r="I25" s="618">
        <v>0</v>
      </c>
      <c r="J25" s="618">
        <v>0</v>
      </c>
      <c r="K25" s="618">
        <v>0</v>
      </c>
      <c r="L25" s="618">
        <v>0</v>
      </c>
      <c r="M25" s="618">
        <v>0</v>
      </c>
      <c r="N25" s="618">
        <v>0</v>
      </c>
      <c r="O25" s="618">
        <v>0</v>
      </c>
      <c r="P25" s="618">
        <v>0</v>
      </c>
      <c r="Q25" s="618">
        <v>0</v>
      </c>
      <c r="R25" s="647">
        <v>0</v>
      </c>
      <c r="S25" s="618">
        <v>0</v>
      </c>
      <c r="T25" s="618">
        <v>0</v>
      </c>
      <c r="U25" s="618">
        <v>0</v>
      </c>
      <c r="V25" s="618">
        <v>0</v>
      </c>
      <c r="W25" s="618">
        <v>0</v>
      </c>
      <c r="X25" s="648">
        <v>22.71101</v>
      </c>
      <c r="Y25" s="618">
        <v>0</v>
      </c>
      <c r="Z25" s="618">
        <v>0</v>
      </c>
      <c r="AA25" s="650">
        <v>0</v>
      </c>
      <c r="AB25" s="618">
        <v>0</v>
      </c>
      <c r="AC25" s="618">
        <v>0</v>
      </c>
      <c r="AD25" s="618">
        <v>0</v>
      </c>
      <c r="AE25" s="618">
        <v>0</v>
      </c>
      <c r="AF25" s="618">
        <v>0</v>
      </c>
      <c r="AG25" s="618">
        <v>0</v>
      </c>
      <c r="AH25" s="618">
        <v>0</v>
      </c>
      <c r="AI25" s="618">
        <v>0</v>
      </c>
      <c r="AJ25" s="618">
        <v>0</v>
      </c>
      <c r="AK25" s="618">
        <v>0</v>
      </c>
      <c r="AL25" s="618">
        <v>0</v>
      </c>
      <c r="AM25" s="618">
        <v>0</v>
      </c>
      <c r="AN25" s="618">
        <v>0</v>
      </c>
      <c r="AO25" s="618">
        <v>0</v>
      </c>
      <c r="AP25" s="618">
        <v>0</v>
      </c>
      <c r="AQ25" s="618">
        <v>0</v>
      </c>
      <c r="AR25" s="618">
        <v>0</v>
      </c>
      <c r="AS25" s="618">
        <v>0</v>
      </c>
      <c r="AT25" s="618">
        <v>0</v>
      </c>
      <c r="AU25" s="618">
        <v>0</v>
      </c>
      <c r="AV25" s="618">
        <v>0</v>
      </c>
      <c r="AW25" s="618">
        <v>0</v>
      </c>
      <c r="AX25" s="618">
        <v>0</v>
      </c>
      <c r="AY25" s="618">
        <v>0</v>
      </c>
      <c r="AZ25" s="664">
        <v>0</v>
      </c>
      <c r="BA25" s="658">
        <v>0</v>
      </c>
      <c r="BB25" s="658">
        <v>0</v>
      </c>
      <c r="BC25" s="618">
        <v>0</v>
      </c>
      <c r="BD25" s="665">
        <v>0</v>
      </c>
      <c r="BE25" s="652">
        <v>0</v>
      </c>
      <c r="BF25" s="653">
        <v>10.9867</v>
      </c>
      <c r="BG25" s="646">
        <v>33.69771</v>
      </c>
    </row>
    <row r="26" spans="1:59" ht="14.25">
      <c r="A26" s="630" t="s">
        <v>93</v>
      </c>
      <c r="B26" s="645" t="s">
        <v>109</v>
      </c>
      <c r="C26" s="630" t="s">
        <v>110</v>
      </c>
      <c r="D26" s="646">
        <v>250.48935000000003</v>
      </c>
      <c r="E26" s="647">
        <v>0</v>
      </c>
      <c r="F26" s="650">
        <v>0</v>
      </c>
      <c r="G26" s="618">
        <v>0</v>
      </c>
      <c r="H26" s="618">
        <v>0</v>
      </c>
      <c r="I26" s="618">
        <v>0</v>
      </c>
      <c r="J26" s="618">
        <v>0</v>
      </c>
      <c r="K26" s="618">
        <v>0</v>
      </c>
      <c r="L26" s="618">
        <v>0</v>
      </c>
      <c r="M26" s="618">
        <v>0</v>
      </c>
      <c r="N26" s="618">
        <v>0</v>
      </c>
      <c r="O26" s="618">
        <v>0</v>
      </c>
      <c r="P26" s="618">
        <v>0</v>
      </c>
      <c r="Q26" s="618">
        <v>0</v>
      </c>
      <c r="R26" s="647">
        <v>0.25</v>
      </c>
      <c r="S26" s="618">
        <v>0</v>
      </c>
      <c r="T26" s="618">
        <v>0</v>
      </c>
      <c r="U26" s="618">
        <v>0</v>
      </c>
      <c r="V26" s="618">
        <v>0</v>
      </c>
      <c r="W26" s="618">
        <v>0</v>
      </c>
      <c r="X26" s="618">
        <v>0</v>
      </c>
      <c r="Y26" s="648">
        <v>250.23935000000003</v>
      </c>
      <c r="Z26" s="618">
        <v>0</v>
      </c>
      <c r="AA26" s="650">
        <v>0</v>
      </c>
      <c r="AB26" s="618">
        <v>0</v>
      </c>
      <c r="AC26" s="618">
        <v>0</v>
      </c>
      <c r="AD26" s="618">
        <v>0</v>
      </c>
      <c r="AE26" s="618">
        <v>0</v>
      </c>
      <c r="AF26" s="618">
        <v>0</v>
      </c>
      <c r="AG26" s="618">
        <v>0</v>
      </c>
      <c r="AH26" s="618">
        <v>0</v>
      </c>
      <c r="AI26" s="618">
        <v>0</v>
      </c>
      <c r="AJ26" s="618">
        <v>0</v>
      </c>
      <c r="AK26" s="618">
        <v>0</v>
      </c>
      <c r="AL26" s="618">
        <v>0</v>
      </c>
      <c r="AM26" s="618">
        <v>0</v>
      </c>
      <c r="AN26" s="618">
        <v>0</v>
      </c>
      <c r="AO26" s="618">
        <v>0</v>
      </c>
      <c r="AP26" s="618">
        <v>0.25</v>
      </c>
      <c r="AQ26" s="618">
        <v>0</v>
      </c>
      <c r="AR26" s="618">
        <v>0</v>
      </c>
      <c r="AS26" s="618">
        <v>0</v>
      </c>
      <c r="AT26" s="618">
        <v>0</v>
      </c>
      <c r="AU26" s="618">
        <v>0</v>
      </c>
      <c r="AV26" s="618">
        <v>0</v>
      </c>
      <c r="AW26" s="618">
        <v>0</v>
      </c>
      <c r="AX26" s="618">
        <v>0</v>
      </c>
      <c r="AY26" s="618">
        <v>0</v>
      </c>
      <c r="AZ26" s="664">
        <v>0</v>
      </c>
      <c r="BA26" s="658">
        <v>0</v>
      </c>
      <c r="BB26" s="658">
        <v>0</v>
      </c>
      <c r="BC26" s="618">
        <v>0</v>
      </c>
      <c r="BD26" s="665">
        <v>0</v>
      </c>
      <c r="BE26" s="652">
        <v>0.25</v>
      </c>
      <c r="BF26" s="653">
        <v>49.33936000000001</v>
      </c>
      <c r="BG26" s="646">
        <v>299.82871000000006</v>
      </c>
    </row>
    <row r="27" spans="1:59" ht="14.25">
      <c r="A27" s="630" t="s">
        <v>96</v>
      </c>
      <c r="B27" s="669" t="s">
        <v>114</v>
      </c>
      <c r="C27" s="630" t="s">
        <v>115</v>
      </c>
      <c r="D27" s="646">
        <v>0</v>
      </c>
      <c r="E27" s="647">
        <v>0</v>
      </c>
      <c r="F27" s="650">
        <v>0</v>
      </c>
      <c r="G27" s="618">
        <v>0</v>
      </c>
      <c r="H27" s="618">
        <v>0</v>
      </c>
      <c r="I27" s="618">
        <v>0</v>
      </c>
      <c r="J27" s="618">
        <v>0</v>
      </c>
      <c r="K27" s="618">
        <v>0</v>
      </c>
      <c r="L27" s="618">
        <v>0</v>
      </c>
      <c r="M27" s="618">
        <v>0</v>
      </c>
      <c r="N27" s="618">
        <v>0</v>
      </c>
      <c r="O27" s="618">
        <v>0</v>
      </c>
      <c r="P27" s="618">
        <v>0</v>
      </c>
      <c r="Q27" s="618">
        <v>0</v>
      </c>
      <c r="R27" s="647">
        <v>0</v>
      </c>
      <c r="S27" s="618">
        <v>0</v>
      </c>
      <c r="T27" s="618">
        <v>0</v>
      </c>
      <c r="U27" s="618">
        <v>0</v>
      </c>
      <c r="V27" s="618">
        <v>0</v>
      </c>
      <c r="W27" s="618">
        <v>0</v>
      </c>
      <c r="X27" s="618">
        <v>0</v>
      </c>
      <c r="Y27" s="618">
        <v>0</v>
      </c>
      <c r="Z27" s="648">
        <v>0</v>
      </c>
      <c r="AA27" s="650">
        <v>0</v>
      </c>
      <c r="AB27" s="618">
        <v>0</v>
      </c>
      <c r="AC27" s="618">
        <v>0</v>
      </c>
      <c r="AD27" s="618">
        <v>0</v>
      </c>
      <c r="AE27" s="618">
        <v>0</v>
      </c>
      <c r="AF27" s="618">
        <v>0</v>
      </c>
      <c r="AG27" s="618">
        <v>0</v>
      </c>
      <c r="AH27" s="618">
        <v>0</v>
      </c>
      <c r="AI27" s="618">
        <v>0</v>
      </c>
      <c r="AJ27" s="618">
        <v>0</v>
      </c>
      <c r="AK27" s="618">
        <v>0</v>
      </c>
      <c r="AL27" s="618">
        <v>0</v>
      </c>
      <c r="AM27" s="618">
        <v>0</v>
      </c>
      <c r="AN27" s="618">
        <v>0</v>
      </c>
      <c r="AO27" s="618">
        <v>0</v>
      </c>
      <c r="AP27" s="618">
        <v>0</v>
      </c>
      <c r="AQ27" s="618">
        <v>0</v>
      </c>
      <c r="AR27" s="618">
        <v>0</v>
      </c>
      <c r="AS27" s="618">
        <v>0</v>
      </c>
      <c r="AT27" s="618">
        <v>0</v>
      </c>
      <c r="AU27" s="618">
        <v>0</v>
      </c>
      <c r="AV27" s="618">
        <v>0</v>
      </c>
      <c r="AW27" s="618">
        <v>0</v>
      </c>
      <c r="AX27" s="618">
        <v>0</v>
      </c>
      <c r="AY27" s="618">
        <v>0</v>
      </c>
      <c r="AZ27" s="664">
        <v>0</v>
      </c>
      <c r="BA27" s="658">
        <v>0</v>
      </c>
      <c r="BB27" s="658">
        <v>0</v>
      </c>
      <c r="BC27" s="618">
        <v>0</v>
      </c>
      <c r="BD27" s="665">
        <v>0</v>
      </c>
      <c r="BE27" s="652">
        <v>0</v>
      </c>
      <c r="BF27" s="653">
        <v>0</v>
      </c>
      <c r="BG27" s="646">
        <v>0</v>
      </c>
    </row>
    <row r="28" spans="1:59" ht="14.25">
      <c r="A28" s="630" t="s">
        <v>99</v>
      </c>
      <c r="B28" s="669" t="s">
        <v>334</v>
      </c>
      <c r="C28" s="630" t="s">
        <v>138</v>
      </c>
      <c r="D28" s="646">
        <v>2910.8109</v>
      </c>
      <c r="E28" s="647">
        <v>0</v>
      </c>
      <c r="F28" s="650">
        <v>0</v>
      </c>
      <c r="G28" s="649">
        <v>0</v>
      </c>
      <c r="H28" s="649">
        <v>0</v>
      </c>
      <c r="I28" s="649">
        <v>0</v>
      </c>
      <c r="J28" s="649">
        <v>0</v>
      </c>
      <c r="K28" s="649">
        <v>0</v>
      </c>
      <c r="L28" s="649">
        <v>0</v>
      </c>
      <c r="M28" s="649">
        <v>0</v>
      </c>
      <c r="N28" s="649">
        <v>0</v>
      </c>
      <c r="O28" s="649">
        <v>0</v>
      </c>
      <c r="P28" s="649">
        <v>0</v>
      </c>
      <c r="Q28" s="649">
        <v>0</v>
      </c>
      <c r="R28" s="649">
        <v>0.03</v>
      </c>
      <c r="S28" s="649">
        <v>0</v>
      </c>
      <c r="T28" s="649">
        <v>0</v>
      </c>
      <c r="U28" s="649">
        <v>0</v>
      </c>
      <c r="V28" s="649">
        <v>0</v>
      </c>
      <c r="W28" s="649">
        <v>0</v>
      </c>
      <c r="X28" s="649">
        <v>0</v>
      </c>
      <c r="Y28" s="649">
        <v>0</v>
      </c>
      <c r="Z28" s="649">
        <v>0</v>
      </c>
      <c r="AA28" s="648">
        <v>2910.7808999999997</v>
      </c>
      <c r="AB28" s="649">
        <v>0</v>
      </c>
      <c r="AC28" s="649">
        <v>0</v>
      </c>
      <c r="AD28" s="649">
        <v>0</v>
      </c>
      <c r="AE28" s="649">
        <v>0</v>
      </c>
      <c r="AF28" s="649">
        <v>0</v>
      </c>
      <c r="AG28" s="649">
        <v>0</v>
      </c>
      <c r="AH28" s="649">
        <v>0</v>
      </c>
      <c r="AI28" s="649">
        <v>0</v>
      </c>
      <c r="AJ28" s="649">
        <v>0</v>
      </c>
      <c r="AK28" s="649">
        <v>0</v>
      </c>
      <c r="AL28" s="649">
        <v>0.403</v>
      </c>
      <c r="AM28" s="649">
        <v>0</v>
      </c>
      <c r="AN28" s="649">
        <v>0</v>
      </c>
      <c r="AO28" s="649">
        <v>0</v>
      </c>
      <c r="AP28" s="649">
        <v>0.03</v>
      </c>
      <c r="AQ28" s="649">
        <v>0</v>
      </c>
      <c r="AR28" s="649">
        <v>0</v>
      </c>
      <c r="AS28" s="649">
        <v>0</v>
      </c>
      <c r="AT28" s="649">
        <v>0</v>
      </c>
      <c r="AU28" s="649">
        <v>0</v>
      </c>
      <c r="AV28" s="649">
        <v>0</v>
      </c>
      <c r="AW28" s="649">
        <v>0</v>
      </c>
      <c r="AX28" s="649">
        <v>0</v>
      </c>
      <c r="AY28" s="649">
        <v>0</v>
      </c>
      <c r="AZ28" s="649">
        <v>0</v>
      </c>
      <c r="BA28" s="649">
        <v>0</v>
      </c>
      <c r="BB28" s="649">
        <v>0</v>
      </c>
      <c r="BC28" s="649">
        <v>0</v>
      </c>
      <c r="BD28" s="649">
        <v>0</v>
      </c>
      <c r="BE28" s="652">
        <v>0.03</v>
      </c>
      <c r="BF28" s="653">
        <v>328.26605</v>
      </c>
      <c r="BG28" s="646">
        <v>3239.07695</v>
      </c>
    </row>
    <row r="29" spans="1:59" ht="14.25">
      <c r="A29" s="631" t="s">
        <v>965</v>
      </c>
      <c r="B29" s="670" t="s">
        <v>336</v>
      </c>
      <c r="C29" s="631" t="s">
        <v>139</v>
      </c>
      <c r="D29" s="655">
        <v>1255.8888</v>
      </c>
      <c r="E29" s="647">
        <v>0</v>
      </c>
      <c r="F29" s="650">
        <v>0</v>
      </c>
      <c r="G29" s="658">
        <v>0</v>
      </c>
      <c r="H29" s="658">
        <v>0</v>
      </c>
      <c r="I29" s="658">
        <v>0</v>
      </c>
      <c r="J29" s="658">
        <v>0</v>
      </c>
      <c r="K29" s="658">
        <v>0</v>
      </c>
      <c r="L29" s="658">
        <v>0</v>
      </c>
      <c r="M29" s="658">
        <v>0</v>
      </c>
      <c r="N29" s="658">
        <v>0</v>
      </c>
      <c r="O29" s="658">
        <v>0</v>
      </c>
      <c r="P29" s="658">
        <v>0</v>
      </c>
      <c r="Q29" s="658">
        <v>0</v>
      </c>
      <c r="R29" s="656">
        <v>0</v>
      </c>
      <c r="S29" s="658">
        <v>0</v>
      </c>
      <c r="T29" s="658">
        <v>0</v>
      </c>
      <c r="U29" s="658">
        <v>0</v>
      </c>
      <c r="V29" s="658">
        <v>0</v>
      </c>
      <c r="W29" s="658">
        <v>0</v>
      </c>
      <c r="X29" s="658">
        <v>0</v>
      </c>
      <c r="Y29" s="658">
        <v>0</v>
      </c>
      <c r="Z29" s="658">
        <v>0</v>
      </c>
      <c r="AA29" s="650">
        <v>0</v>
      </c>
      <c r="AB29" s="657">
        <v>1255.8888</v>
      </c>
      <c r="AC29" s="658">
        <v>0</v>
      </c>
      <c r="AD29" s="658">
        <v>0</v>
      </c>
      <c r="AE29" s="658">
        <v>0</v>
      </c>
      <c r="AF29" s="658">
        <v>0</v>
      </c>
      <c r="AG29" s="658">
        <v>0</v>
      </c>
      <c r="AH29" s="658">
        <v>0</v>
      </c>
      <c r="AI29" s="658">
        <v>0</v>
      </c>
      <c r="AJ29" s="658">
        <v>0</v>
      </c>
      <c r="AK29" s="658">
        <v>0</v>
      </c>
      <c r="AL29" s="658">
        <v>0</v>
      </c>
      <c r="AM29" s="658">
        <v>0</v>
      </c>
      <c r="AN29" s="658">
        <v>0</v>
      </c>
      <c r="AO29" s="658">
        <v>0</v>
      </c>
      <c r="AP29" s="658">
        <v>0</v>
      </c>
      <c r="AQ29" s="658">
        <v>0</v>
      </c>
      <c r="AR29" s="658">
        <v>0</v>
      </c>
      <c r="AS29" s="658">
        <v>0</v>
      </c>
      <c r="AT29" s="658">
        <v>0</v>
      </c>
      <c r="AU29" s="658">
        <v>0</v>
      </c>
      <c r="AV29" s="658">
        <v>0</v>
      </c>
      <c r="AW29" s="658">
        <v>0</v>
      </c>
      <c r="AX29" s="658">
        <v>0</v>
      </c>
      <c r="AY29" s="658">
        <v>0</v>
      </c>
      <c r="AZ29" s="659">
        <v>0</v>
      </c>
      <c r="BA29" s="658">
        <v>0</v>
      </c>
      <c r="BB29" s="658">
        <v>0</v>
      </c>
      <c r="BC29" s="658">
        <v>0</v>
      </c>
      <c r="BD29" s="660">
        <v>0</v>
      </c>
      <c r="BE29" s="661">
        <v>0</v>
      </c>
      <c r="BF29" s="662">
        <v>203.25684999999996</v>
      </c>
      <c r="BG29" s="655">
        <v>1459.14565</v>
      </c>
    </row>
    <row r="30" spans="1:59" ht="14.25">
      <c r="A30" s="631" t="s">
        <v>966</v>
      </c>
      <c r="B30" s="670" t="s">
        <v>352</v>
      </c>
      <c r="C30" s="631" t="s">
        <v>140</v>
      </c>
      <c r="D30" s="655">
        <v>5.45733</v>
      </c>
      <c r="E30" s="647">
        <v>0</v>
      </c>
      <c r="F30" s="650">
        <v>0</v>
      </c>
      <c r="G30" s="658">
        <v>0</v>
      </c>
      <c r="H30" s="658">
        <v>0</v>
      </c>
      <c r="I30" s="658">
        <v>0</v>
      </c>
      <c r="J30" s="658">
        <v>0</v>
      </c>
      <c r="K30" s="658">
        <v>0</v>
      </c>
      <c r="L30" s="658">
        <v>0</v>
      </c>
      <c r="M30" s="658">
        <v>0</v>
      </c>
      <c r="N30" s="658">
        <v>0</v>
      </c>
      <c r="O30" s="658">
        <v>0</v>
      </c>
      <c r="P30" s="658">
        <v>0</v>
      </c>
      <c r="Q30" s="658">
        <v>0</v>
      </c>
      <c r="R30" s="656">
        <v>0</v>
      </c>
      <c r="S30" s="658">
        <v>0</v>
      </c>
      <c r="T30" s="658">
        <v>0</v>
      </c>
      <c r="U30" s="658">
        <v>0</v>
      </c>
      <c r="V30" s="658">
        <v>0</v>
      </c>
      <c r="W30" s="658">
        <v>0</v>
      </c>
      <c r="X30" s="658">
        <v>0</v>
      </c>
      <c r="Y30" s="658">
        <v>0</v>
      </c>
      <c r="Z30" s="658">
        <v>0</v>
      </c>
      <c r="AA30" s="650">
        <v>0</v>
      </c>
      <c r="AB30" s="658">
        <v>0</v>
      </c>
      <c r="AC30" s="657">
        <v>5.45733</v>
      </c>
      <c r="AD30" s="658">
        <v>0</v>
      </c>
      <c r="AE30" s="658">
        <v>0</v>
      </c>
      <c r="AF30" s="658">
        <v>0</v>
      </c>
      <c r="AG30" s="658">
        <v>0</v>
      </c>
      <c r="AH30" s="658">
        <v>0</v>
      </c>
      <c r="AI30" s="658">
        <v>0</v>
      </c>
      <c r="AJ30" s="658">
        <v>0</v>
      </c>
      <c r="AK30" s="658">
        <v>0</v>
      </c>
      <c r="AL30" s="658">
        <v>0</v>
      </c>
      <c r="AM30" s="658">
        <v>0</v>
      </c>
      <c r="AN30" s="658">
        <v>0</v>
      </c>
      <c r="AO30" s="658">
        <v>0</v>
      </c>
      <c r="AP30" s="658">
        <v>0</v>
      </c>
      <c r="AQ30" s="658">
        <v>0</v>
      </c>
      <c r="AR30" s="658">
        <v>0</v>
      </c>
      <c r="AS30" s="658">
        <v>0</v>
      </c>
      <c r="AT30" s="658">
        <v>0</v>
      </c>
      <c r="AU30" s="658">
        <v>0</v>
      </c>
      <c r="AV30" s="658">
        <v>0</v>
      </c>
      <c r="AW30" s="658">
        <v>0</v>
      </c>
      <c r="AX30" s="658">
        <v>0</v>
      </c>
      <c r="AY30" s="658">
        <v>0</v>
      </c>
      <c r="AZ30" s="659">
        <v>0</v>
      </c>
      <c r="BA30" s="658">
        <v>0</v>
      </c>
      <c r="BB30" s="658">
        <v>0</v>
      </c>
      <c r="BC30" s="658">
        <v>0</v>
      </c>
      <c r="BD30" s="660">
        <v>0</v>
      </c>
      <c r="BE30" s="661">
        <v>0</v>
      </c>
      <c r="BF30" s="671">
        <v>40.01</v>
      </c>
      <c r="BG30" s="655">
        <v>45.46733</v>
      </c>
    </row>
    <row r="31" spans="1:59" ht="14.25">
      <c r="A31" s="631" t="s">
        <v>967</v>
      </c>
      <c r="B31" s="670" t="s">
        <v>354</v>
      </c>
      <c r="C31" s="631" t="s">
        <v>141</v>
      </c>
      <c r="D31" s="655">
        <v>1578.19139</v>
      </c>
      <c r="E31" s="647">
        <v>0</v>
      </c>
      <c r="F31" s="650">
        <v>0</v>
      </c>
      <c r="G31" s="658">
        <v>0</v>
      </c>
      <c r="H31" s="658">
        <v>0</v>
      </c>
      <c r="I31" s="658">
        <v>0</v>
      </c>
      <c r="J31" s="658">
        <v>0</v>
      </c>
      <c r="K31" s="658">
        <v>0</v>
      </c>
      <c r="L31" s="658">
        <v>0</v>
      </c>
      <c r="M31" s="658">
        <v>0</v>
      </c>
      <c r="N31" s="658">
        <v>0</v>
      </c>
      <c r="O31" s="658">
        <v>0</v>
      </c>
      <c r="P31" s="658">
        <v>0</v>
      </c>
      <c r="Q31" s="658">
        <v>0</v>
      </c>
      <c r="R31" s="656">
        <v>0</v>
      </c>
      <c r="S31" s="658">
        <v>0</v>
      </c>
      <c r="T31" s="658">
        <v>0</v>
      </c>
      <c r="U31" s="658">
        <v>0</v>
      </c>
      <c r="V31" s="658">
        <v>0</v>
      </c>
      <c r="W31" s="658">
        <v>0</v>
      </c>
      <c r="X31" s="658">
        <v>0</v>
      </c>
      <c r="Y31" s="658">
        <v>0</v>
      </c>
      <c r="Z31" s="658">
        <v>0</v>
      </c>
      <c r="AA31" s="650">
        <v>0</v>
      </c>
      <c r="AB31" s="658">
        <v>0</v>
      </c>
      <c r="AC31" s="658">
        <v>0</v>
      </c>
      <c r="AD31" s="657">
        <v>1578.19139</v>
      </c>
      <c r="AE31" s="658">
        <v>0</v>
      </c>
      <c r="AF31" s="658">
        <v>0</v>
      </c>
      <c r="AG31" s="658">
        <v>0</v>
      </c>
      <c r="AH31" s="658">
        <v>0</v>
      </c>
      <c r="AI31" s="658">
        <v>0</v>
      </c>
      <c r="AJ31" s="658">
        <v>0</v>
      </c>
      <c r="AK31" s="658">
        <v>0</v>
      </c>
      <c r="AL31" s="658">
        <v>0</v>
      </c>
      <c r="AM31" s="658">
        <v>0</v>
      </c>
      <c r="AN31" s="658">
        <v>0</v>
      </c>
      <c r="AO31" s="658">
        <v>0</v>
      </c>
      <c r="AP31" s="658">
        <v>0</v>
      </c>
      <c r="AQ31" s="658">
        <v>0</v>
      </c>
      <c r="AR31" s="658">
        <v>0</v>
      </c>
      <c r="AS31" s="658">
        <v>0</v>
      </c>
      <c r="AT31" s="658">
        <v>0</v>
      </c>
      <c r="AU31" s="658">
        <v>0</v>
      </c>
      <c r="AV31" s="658">
        <v>0</v>
      </c>
      <c r="AW31" s="658">
        <v>0</v>
      </c>
      <c r="AX31" s="658">
        <v>0</v>
      </c>
      <c r="AY31" s="658">
        <v>0</v>
      </c>
      <c r="AZ31" s="659">
        <v>0</v>
      </c>
      <c r="BA31" s="658">
        <v>0</v>
      </c>
      <c r="BB31" s="658">
        <v>0</v>
      </c>
      <c r="BC31" s="658">
        <v>0</v>
      </c>
      <c r="BD31" s="660">
        <v>0</v>
      </c>
      <c r="BE31" s="661">
        <v>0</v>
      </c>
      <c r="BF31" s="662">
        <v>78.0323</v>
      </c>
      <c r="BG31" s="655">
        <v>1656.22369</v>
      </c>
    </row>
    <row r="32" spans="1:59" ht="14.25">
      <c r="A32" s="631" t="s">
        <v>968</v>
      </c>
      <c r="B32" s="670" t="s">
        <v>357</v>
      </c>
      <c r="C32" s="631" t="s">
        <v>142</v>
      </c>
      <c r="D32" s="655">
        <v>0.52478</v>
      </c>
      <c r="E32" s="647">
        <v>0</v>
      </c>
      <c r="F32" s="650">
        <v>0</v>
      </c>
      <c r="G32" s="658">
        <v>0</v>
      </c>
      <c r="H32" s="658">
        <v>0</v>
      </c>
      <c r="I32" s="658">
        <v>0</v>
      </c>
      <c r="J32" s="658">
        <v>0</v>
      </c>
      <c r="K32" s="658">
        <v>0</v>
      </c>
      <c r="L32" s="658">
        <v>0</v>
      </c>
      <c r="M32" s="658">
        <v>0</v>
      </c>
      <c r="N32" s="658">
        <v>0</v>
      </c>
      <c r="O32" s="658">
        <v>0</v>
      </c>
      <c r="P32" s="658">
        <v>0</v>
      </c>
      <c r="Q32" s="658">
        <v>0</v>
      </c>
      <c r="R32" s="656">
        <v>0</v>
      </c>
      <c r="S32" s="658">
        <v>0</v>
      </c>
      <c r="T32" s="658">
        <v>0</v>
      </c>
      <c r="U32" s="658">
        <v>0</v>
      </c>
      <c r="V32" s="658">
        <v>0</v>
      </c>
      <c r="W32" s="658">
        <v>0</v>
      </c>
      <c r="X32" s="658">
        <v>0</v>
      </c>
      <c r="Y32" s="658">
        <v>0</v>
      </c>
      <c r="Z32" s="658">
        <v>0</v>
      </c>
      <c r="AA32" s="650">
        <v>0</v>
      </c>
      <c r="AB32" s="658">
        <v>0</v>
      </c>
      <c r="AC32" s="658">
        <v>0</v>
      </c>
      <c r="AD32" s="658">
        <v>0</v>
      </c>
      <c r="AE32" s="657">
        <v>0.52478</v>
      </c>
      <c r="AF32" s="658">
        <v>0</v>
      </c>
      <c r="AG32" s="658">
        <v>0</v>
      </c>
      <c r="AH32" s="658">
        <v>0</v>
      </c>
      <c r="AI32" s="658">
        <v>0</v>
      </c>
      <c r="AJ32" s="658">
        <v>0</v>
      </c>
      <c r="AK32" s="658">
        <v>0</v>
      </c>
      <c r="AL32" s="658">
        <v>0</v>
      </c>
      <c r="AM32" s="658">
        <v>0</v>
      </c>
      <c r="AN32" s="658">
        <v>0</v>
      </c>
      <c r="AO32" s="658">
        <v>0</v>
      </c>
      <c r="AP32" s="658">
        <v>0</v>
      </c>
      <c r="AQ32" s="658">
        <v>0</v>
      </c>
      <c r="AR32" s="658">
        <v>0</v>
      </c>
      <c r="AS32" s="658">
        <v>0</v>
      </c>
      <c r="AT32" s="658">
        <v>0</v>
      </c>
      <c r="AU32" s="658">
        <v>0</v>
      </c>
      <c r="AV32" s="658">
        <v>0</v>
      </c>
      <c r="AW32" s="658">
        <v>0</v>
      </c>
      <c r="AX32" s="658">
        <v>0</v>
      </c>
      <c r="AY32" s="658">
        <v>0</v>
      </c>
      <c r="AZ32" s="659">
        <v>0</v>
      </c>
      <c r="BA32" s="658">
        <v>0</v>
      </c>
      <c r="BB32" s="658">
        <v>0</v>
      </c>
      <c r="BC32" s="658">
        <v>0</v>
      </c>
      <c r="BD32" s="660">
        <v>0</v>
      </c>
      <c r="BE32" s="661">
        <v>0</v>
      </c>
      <c r="BF32" s="662">
        <v>0.3</v>
      </c>
      <c r="BG32" s="655">
        <v>0.8247800000000001</v>
      </c>
    </row>
    <row r="33" spans="1:59" ht="14.25">
      <c r="A33" s="631" t="s">
        <v>969</v>
      </c>
      <c r="B33" s="670" t="s">
        <v>359</v>
      </c>
      <c r="C33" s="631" t="s">
        <v>143</v>
      </c>
      <c r="D33" s="655">
        <v>4.15294</v>
      </c>
      <c r="E33" s="647">
        <v>0</v>
      </c>
      <c r="F33" s="650">
        <v>0</v>
      </c>
      <c r="G33" s="658">
        <v>0</v>
      </c>
      <c r="H33" s="658">
        <v>0</v>
      </c>
      <c r="I33" s="658">
        <v>0</v>
      </c>
      <c r="J33" s="658">
        <v>0</v>
      </c>
      <c r="K33" s="658">
        <v>0</v>
      </c>
      <c r="L33" s="658">
        <v>0</v>
      </c>
      <c r="M33" s="658">
        <v>0</v>
      </c>
      <c r="N33" s="658">
        <v>0</v>
      </c>
      <c r="O33" s="658">
        <v>0</v>
      </c>
      <c r="P33" s="658">
        <v>0</v>
      </c>
      <c r="Q33" s="658">
        <v>0</v>
      </c>
      <c r="R33" s="656">
        <v>0</v>
      </c>
      <c r="S33" s="658">
        <v>0</v>
      </c>
      <c r="T33" s="658">
        <v>0</v>
      </c>
      <c r="U33" s="658">
        <v>0</v>
      </c>
      <c r="V33" s="658">
        <v>0</v>
      </c>
      <c r="W33" s="658">
        <v>0</v>
      </c>
      <c r="X33" s="658">
        <v>0</v>
      </c>
      <c r="Y33" s="658">
        <v>0</v>
      </c>
      <c r="Z33" s="658">
        <v>0</v>
      </c>
      <c r="AA33" s="650">
        <v>0</v>
      </c>
      <c r="AB33" s="658">
        <v>0</v>
      </c>
      <c r="AC33" s="658">
        <v>0</v>
      </c>
      <c r="AD33" s="658">
        <v>0</v>
      </c>
      <c r="AE33" s="658">
        <v>0</v>
      </c>
      <c r="AF33" s="657">
        <v>4.15294</v>
      </c>
      <c r="AG33" s="658">
        <v>0</v>
      </c>
      <c r="AH33" s="658">
        <v>0</v>
      </c>
      <c r="AI33" s="658">
        <v>0</v>
      </c>
      <c r="AJ33" s="658">
        <v>0</v>
      </c>
      <c r="AK33" s="658">
        <v>0</v>
      </c>
      <c r="AL33" s="658">
        <v>0</v>
      </c>
      <c r="AM33" s="658">
        <v>0</v>
      </c>
      <c r="AN33" s="658">
        <v>0</v>
      </c>
      <c r="AO33" s="658">
        <v>0</v>
      </c>
      <c r="AP33" s="658">
        <v>0</v>
      </c>
      <c r="AQ33" s="658">
        <v>0</v>
      </c>
      <c r="AR33" s="658">
        <v>0</v>
      </c>
      <c r="AS33" s="658">
        <v>0</v>
      </c>
      <c r="AT33" s="658">
        <v>0</v>
      </c>
      <c r="AU33" s="658">
        <v>0</v>
      </c>
      <c r="AV33" s="658">
        <v>0</v>
      </c>
      <c r="AW33" s="658">
        <v>0</v>
      </c>
      <c r="AX33" s="658">
        <v>0</v>
      </c>
      <c r="AY33" s="658">
        <v>0</v>
      </c>
      <c r="AZ33" s="659">
        <v>0</v>
      </c>
      <c r="BA33" s="658">
        <v>0</v>
      </c>
      <c r="BB33" s="658">
        <v>0</v>
      </c>
      <c r="BC33" s="658">
        <v>0</v>
      </c>
      <c r="BD33" s="660">
        <v>0</v>
      </c>
      <c r="BE33" s="661">
        <v>0</v>
      </c>
      <c r="BF33" s="662">
        <v>0</v>
      </c>
      <c r="BG33" s="655">
        <v>4.15294</v>
      </c>
    </row>
    <row r="34" spans="1:59" ht="14.25">
      <c r="A34" s="631" t="s">
        <v>970</v>
      </c>
      <c r="B34" s="670" t="s">
        <v>365</v>
      </c>
      <c r="C34" s="631" t="s">
        <v>144</v>
      </c>
      <c r="D34" s="655">
        <v>4.9305</v>
      </c>
      <c r="E34" s="647">
        <v>0</v>
      </c>
      <c r="F34" s="650">
        <v>0</v>
      </c>
      <c r="G34" s="658">
        <v>0</v>
      </c>
      <c r="H34" s="658">
        <v>0</v>
      </c>
      <c r="I34" s="658">
        <v>0</v>
      </c>
      <c r="J34" s="658">
        <v>0</v>
      </c>
      <c r="K34" s="658">
        <v>0</v>
      </c>
      <c r="L34" s="658">
        <v>0</v>
      </c>
      <c r="M34" s="658">
        <v>0</v>
      </c>
      <c r="N34" s="658">
        <v>0</v>
      </c>
      <c r="O34" s="658">
        <v>0</v>
      </c>
      <c r="P34" s="658">
        <v>0</v>
      </c>
      <c r="Q34" s="658">
        <v>0</v>
      </c>
      <c r="R34" s="656">
        <v>0</v>
      </c>
      <c r="S34" s="658">
        <v>0</v>
      </c>
      <c r="T34" s="658">
        <v>0</v>
      </c>
      <c r="U34" s="658">
        <v>0</v>
      </c>
      <c r="V34" s="658">
        <v>0</v>
      </c>
      <c r="W34" s="658">
        <v>0</v>
      </c>
      <c r="X34" s="658">
        <v>0</v>
      </c>
      <c r="Y34" s="658">
        <v>0</v>
      </c>
      <c r="Z34" s="658">
        <v>0</v>
      </c>
      <c r="AA34" s="650">
        <v>0</v>
      </c>
      <c r="AB34" s="658">
        <v>0</v>
      </c>
      <c r="AC34" s="658">
        <v>0</v>
      </c>
      <c r="AD34" s="658">
        <v>0</v>
      </c>
      <c r="AE34" s="658">
        <v>0</v>
      </c>
      <c r="AF34" s="658">
        <v>0</v>
      </c>
      <c r="AG34" s="657">
        <v>4.9305</v>
      </c>
      <c r="AH34" s="658">
        <v>0</v>
      </c>
      <c r="AI34" s="658">
        <v>0</v>
      </c>
      <c r="AJ34" s="658">
        <v>0</v>
      </c>
      <c r="AK34" s="658">
        <v>0</v>
      </c>
      <c r="AL34" s="658">
        <v>0</v>
      </c>
      <c r="AM34" s="658">
        <v>0</v>
      </c>
      <c r="AN34" s="658">
        <v>0</v>
      </c>
      <c r="AO34" s="658">
        <v>0</v>
      </c>
      <c r="AP34" s="658">
        <v>0</v>
      </c>
      <c r="AQ34" s="658">
        <v>0</v>
      </c>
      <c r="AR34" s="658">
        <v>0</v>
      </c>
      <c r="AS34" s="658">
        <v>0</v>
      </c>
      <c r="AT34" s="658">
        <v>0</v>
      </c>
      <c r="AU34" s="658">
        <v>0</v>
      </c>
      <c r="AV34" s="658">
        <v>0</v>
      </c>
      <c r="AW34" s="658">
        <v>0</v>
      </c>
      <c r="AX34" s="658">
        <v>0</v>
      </c>
      <c r="AY34" s="658">
        <v>0</v>
      </c>
      <c r="AZ34" s="659">
        <v>0</v>
      </c>
      <c r="BA34" s="658">
        <v>0</v>
      </c>
      <c r="BB34" s="658">
        <v>0</v>
      </c>
      <c r="BC34" s="658">
        <v>0</v>
      </c>
      <c r="BD34" s="660">
        <v>0</v>
      </c>
      <c r="BE34" s="661">
        <v>0</v>
      </c>
      <c r="BF34" s="662">
        <v>0.28</v>
      </c>
      <c r="BG34" s="655">
        <v>5.210500000000001</v>
      </c>
    </row>
    <row r="35" spans="1:59" ht="14.25">
      <c r="A35" s="631" t="s">
        <v>971</v>
      </c>
      <c r="B35" s="670" t="s">
        <v>367</v>
      </c>
      <c r="C35" s="631" t="s">
        <v>145</v>
      </c>
      <c r="D35" s="655">
        <v>43.83549</v>
      </c>
      <c r="E35" s="647">
        <v>0</v>
      </c>
      <c r="F35" s="650">
        <v>0</v>
      </c>
      <c r="G35" s="658">
        <v>0</v>
      </c>
      <c r="H35" s="658">
        <v>0</v>
      </c>
      <c r="I35" s="658">
        <v>0</v>
      </c>
      <c r="J35" s="658">
        <v>0</v>
      </c>
      <c r="K35" s="658">
        <v>0</v>
      </c>
      <c r="L35" s="658">
        <v>0</v>
      </c>
      <c r="M35" s="658">
        <v>0</v>
      </c>
      <c r="N35" s="658">
        <v>0</v>
      </c>
      <c r="O35" s="658">
        <v>0</v>
      </c>
      <c r="P35" s="658">
        <v>0</v>
      </c>
      <c r="Q35" s="658">
        <v>0</v>
      </c>
      <c r="R35" s="656">
        <v>0.403</v>
      </c>
      <c r="S35" s="658">
        <v>0</v>
      </c>
      <c r="T35" s="658">
        <v>0</v>
      </c>
      <c r="U35" s="658">
        <v>0</v>
      </c>
      <c r="V35" s="658">
        <v>0</v>
      </c>
      <c r="W35" s="658">
        <v>0</v>
      </c>
      <c r="X35" s="658">
        <v>0</v>
      </c>
      <c r="Y35" s="658">
        <v>0</v>
      </c>
      <c r="Z35" s="658">
        <v>0</v>
      </c>
      <c r="AA35" s="650">
        <v>0.403</v>
      </c>
      <c r="AB35" s="658">
        <v>0</v>
      </c>
      <c r="AC35" s="658">
        <v>0</v>
      </c>
      <c r="AD35" s="658">
        <v>0</v>
      </c>
      <c r="AE35" s="658">
        <v>0</v>
      </c>
      <c r="AF35" s="658">
        <v>0</v>
      </c>
      <c r="AG35" s="658">
        <v>0</v>
      </c>
      <c r="AH35" s="657">
        <v>43.43249</v>
      </c>
      <c r="AI35" s="658">
        <v>0</v>
      </c>
      <c r="AJ35" s="658">
        <v>0</v>
      </c>
      <c r="AK35" s="658">
        <v>0</v>
      </c>
      <c r="AL35" s="658">
        <v>0.403</v>
      </c>
      <c r="AM35" s="658">
        <v>0</v>
      </c>
      <c r="AN35" s="658">
        <v>0</v>
      </c>
      <c r="AO35" s="658">
        <v>0</v>
      </c>
      <c r="AP35" s="658">
        <v>0</v>
      </c>
      <c r="AQ35" s="658">
        <v>0</v>
      </c>
      <c r="AR35" s="658">
        <v>0</v>
      </c>
      <c r="AS35" s="658">
        <v>0</v>
      </c>
      <c r="AT35" s="658">
        <v>0</v>
      </c>
      <c r="AU35" s="658">
        <v>0</v>
      </c>
      <c r="AV35" s="658">
        <v>0</v>
      </c>
      <c r="AW35" s="658">
        <v>0</v>
      </c>
      <c r="AX35" s="658">
        <v>0</v>
      </c>
      <c r="AY35" s="658">
        <v>0</v>
      </c>
      <c r="AZ35" s="659">
        <v>0</v>
      </c>
      <c r="BA35" s="658">
        <v>0</v>
      </c>
      <c r="BB35" s="658">
        <v>0</v>
      </c>
      <c r="BC35" s="658">
        <v>0</v>
      </c>
      <c r="BD35" s="660">
        <v>0</v>
      </c>
      <c r="BE35" s="661">
        <v>0.403</v>
      </c>
      <c r="BF35" s="662">
        <v>4.977</v>
      </c>
      <c r="BG35" s="655">
        <v>48.81249</v>
      </c>
    </row>
    <row r="36" spans="1:59" ht="14.25">
      <c r="A36" s="631" t="s">
        <v>972</v>
      </c>
      <c r="B36" s="670" t="s">
        <v>372</v>
      </c>
      <c r="C36" s="631" t="s">
        <v>146</v>
      </c>
      <c r="D36" s="655">
        <v>13.79988</v>
      </c>
      <c r="E36" s="647">
        <v>0</v>
      </c>
      <c r="F36" s="650">
        <v>0</v>
      </c>
      <c r="G36" s="658">
        <v>0</v>
      </c>
      <c r="H36" s="658">
        <v>0</v>
      </c>
      <c r="I36" s="658">
        <v>0</v>
      </c>
      <c r="J36" s="658">
        <v>0</v>
      </c>
      <c r="K36" s="658">
        <v>0</v>
      </c>
      <c r="L36" s="658">
        <v>0</v>
      </c>
      <c r="M36" s="658">
        <v>0</v>
      </c>
      <c r="N36" s="658">
        <v>0</v>
      </c>
      <c r="O36" s="658">
        <v>0</v>
      </c>
      <c r="P36" s="658">
        <v>0</v>
      </c>
      <c r="Q36" s="658">
        <v>0</v>
      </c>
      <c r="R36" s="656">
        <v>0</v>
      </c>
      <c r="S36" s="658">
        <v>0</v>
      </c>
      <c r="T36" s="658">
        <v>0</v>
      </c>
      <c r="U36" s="658">
        <v>0</v>
      </c>
      <c r="V36" s="658">
        <v>0</v>
      </c>
      <c r="W36" s="658">
        <v>0</v>
      </c>
      <c r="X36" s="658">
        <v>0</v>
      </c>
      <c r="Y36" s="658">
        <v>0</v>
      </c>
      <c r="Z36" s="658">
        <v>0</v>
      </c>
      <c r="AA36" s="650">
        <v>0</v>
      </c>
      <c r="AB36" s="658">
        <v>0</v>
      </c>
      <c r="AC36" s="658">
        <v>0</v>
      </c>
      <c r="AD36" s="658">
        <v>0</v>
      </c>
      <c r="AE36" s="658">
        <v>0</v>
      </c>
      <c r="AF36" s="658">
        <v>0</v>
      </c>
      <c r="AG36" s="658">
        <v>0</v>
      </c>
      <c r="AH36" s="658">
        <v>0</v>
      </c>
      <c r="AI36" s="657">
        <v>13.79988</v>
      </c>
      <c r="AJ36" s="658">
        <v>0</v>
      </c>
      <c r="AK36" s="658">
        <v>0</v>
      </c>
      <c r="AL36" s="658">
        <v>0</v>
      </c>
      <c r="AM36" s="658">
        <v>0</v>
      </c>
      <c r="AN36" s="658">
        <v>0</v>
      </c>
      <c r="AO36" s="658">
        <v>0</v>
      </c>
      <c r="AP36" s="658">
        <v>0</v>
      </c>
      <c r="AQ36" s="658">
        <v>0</v>
      </c>
      <c r="AR36" s="658">
        <v>0</v>
      </c>
      <c r="AS36" s="658">
        <v>0</v>
      </c>
      <c r="AT36" s="658">
        <v>0</v>
      </c>
      <c r="AU36" s="658">
        <v>0</v>
      </c>
      <c r="AV36" s="658">
        <v>0</v>
      </c>
      <c r="AW36" s="658">
        <v>0</v>
      </c>
      <c r="AX36" s="658">
        <v>0</v>
      </c>
      <c r="AY36" s="658">
        <v>0</v>
      </c>
      <c r="AZ36" s="659">
        <v>0</v>
      </c>
      <c r="BA36" s="658">
        <v>0</v>
      </c>
      <c r="BB36" s="658">
        <v>0</v>
      </c>
      <c r="BC36" s="658">
        <v>0</v>
      </c>
      <c r="BD36" s="660">
        <v>0</v>
      </c>
      <c r="BE36" s="661">
        <v>0</v>
      </c>
      <c r="BF36" s="662">
        <v>1.0369</v>
      </c>
      <c r="BG36" s="655">
        <v>14.83678</v>
      </c>
    </row>
    <row r="37" spans="1:59" ht="14.25">
      <c r="A37" s="631" t="s">
        <v>973</v>
      </c>
      <c r="B37" s="670" t="s">
        <v>377</v>
      </c>
      <c r="C37" s="631" t="s">
        <v>11</v>
      </c>
      <c r="D37" s="655">
        <v>0</v>
      </c>
      <c r="E37" s="647">
        <v>0</v>
      </c>
      <c r="F37" s="650">
        <v>0</v>
      </c>
      <c r="G37" s="658">
        <v>0</v>
      </c>
      <c r="H37" s="658">
        <v>0</v>
      </c>
      <c r="I37" s="658">
        <v>0</v>
      </c>
      <c r="J37" s="658">
        <v>0</v>
      </c>
      <c r="K37" s="658">
        <v>0</v>
      </c>
      <c r="L37" s="658">
        <v>0</v>
      </c>
      <c r="M37" s="658">
        <v>0</v>
      </c>
      <c r="N37" s="658">
        <v>0</v>
      </c>
      <c r="O37" s="658">
        <v>0</v>
      </c>
      <c r="P37" s="658">
        <v>0</v>
      </c>
      <c r="Q37" s="658">
        <v>0</v>
      </c>
      <c r="R37" s="656">
        <v>0</v>
      </c>
      <c r="S37" s="658">
        <v>0</v>
      </c>
      <c r="T37" s="658">
        <v>0</v>
      </c>
      <c r="U37" s="658">
        <v>0</v>
      </c>
      <c r="V37" s="658">
        <v>0</v>
      </c>
      <c r="W37" s="658">
        <v>0</v>
      </c>
      <c r="X37" s="658">
        <v>0</v>
      </c>
      <c r="Y37" s="658">
        <v>0</v>
      </c>
      <c r="Z37" s="658">
        <v>0</v>
      </c>
      <c r="AA37" s="650">
        <v>0</v>
      </c>
      <c r="AB37" s="658">
        <v>0</v>
      </c>
      <c r="AC37" s="658">
        <v>0</v>
      </c>
      <c r="AD37" s="658">
        <v>0</v>
      </c>
      <c r="AE37" s="658">
        <v>0</v>
      </c>
      <c r="AF37" s="658">
        <v>0</v>
      </c>
      <c r="AG37" s="658">
        <v>0</v>
      </c>
      <c r="AH37" s="658">
        <v>0</v>
      </c>
      <c r="AI37" s="658">
        <v>0</v>
      </c>
      <c r="AJ37" s="657">
        <v>0</v>
      </c>
      <c r="AK37" s="658">
        <v>0</v>
      </c>
      <c r="AL37" s="658">
        <v>0</v>
      </c>
      <c r="AM37" s="658">
        <v>0</v>
      </c>
      <c r="AN37" s="658">
        <v>0</v>
      </c>
      <c r="AO37" s="658">
        <v>0</v>
      </c>
      <c r="AP37" s="658">
        <v>0</v>
      </c>
      <c r="AQ37" s="658">
        <v>0</v>
      </c>
      <c r="AR37" s="658">
        <v>0</v>
      </c>
      <c r="AS37" s="658">
        <v>0</v>
      </c>
      <c r="AT37" s="658">
        <v>0</v>
      </c>
      <c r="AU37" s="658">
        <v>0</v>
      </c>
      <c r="AV37" s="658">
        <v>0</v>
      </c>
      <c r="AW37" s="658">
        <v>0</v>
      </c>
      <c r="AX37" s="658">
        <v>0</v>
      </c>
      <c r="AY37" s="658">
        <v>0</v>
      </c>
      <c r="AZ37" s="659">
        <v>0</v>
      </c>
      <c r="BA37" s="658">
        <v>0</v>
      </c>
      <c r="BB37" s="658">
        <v>0</v>
      </c>
      <c r="BC37" s="658">
        <v>0</v>
      </c>
      <c r="BD37" s="660">
        <v>0</v>
      </c>
      <c r="BE37" s="661">
        <v>0</v>
      </c>
      <c r="BF37" s="662">
        <v>0</v>
      </c>
      <c r="BG37" s="655">
        <v>0</v>
      </c>
    </row>
    <row r="38" spans="1:59" ht="14.25">
      <c r="A38" s="631" t="s">
        <v>974</v>
      </c>
      <c r="B38" s="670" t="s">
        <v>379</v>
      </c>
      <c r="C38" s="631" t="s">
        <v>147</v>
      </c>
      <c r="D38" s="655">
        <v>0</v>
      </c>
      <c r="E38" s="647">
        <v>0</v>
      </c>
      <c r="F38" s="650">
        <v>0</v>
      </c>
      <c r="G38" s="658">
        <v>0</v>
      </c>
      <c r="H38" s="658">
        <v>0</v>
      </c>
      <c r="I38" s="658">
        <v>0</v>
      </c>
      <c r="J38" s="658">
        <v>0</v>
      </c>
      <c r="K38" s="658">
        <v>0</v>
      </c>
      <c r="L38" s="658">
        <v>0</v>
      </c>
      <c r="M38" s="658">
        <v>0</v>
      </c>
      <c r="N38" s="658">
        <v>0</v>
      </c>
      <c r="O38" s="658">
        <v>0</v>
      </c>
      <c r="P38" s="658">
        <v>0</v>
      </c>
      <c r="Q38" s="658">
        <v>0</v>
      </c>
      <c r="R38" s="656">
        <v>0</v>
      </c>
      <c r="S38" s="658">
        <v>0</v>
      </c>
      <c r="T38" s="658">
        <v>0</v>
      </c>
      <c r="U38" s="658">
        <v>0</v>
      </c>
      <c r="V38" s="658">
        <v>0</v>
      </c>
      <c r="W38" s="658">
        <v>0</v>
      </c>
      <c r="X38" s="658">
        <v>0</v>
      </c>
      <c r="Y38" s="658">
        <v>0</v>
      </c>
      <c r="Z38" s="658">
        <v>0</v>
      </c>
      <c r="AA38" s="650">
        <v>0</v>
      </c>
      <c r="AB38" s="658">
        <v>0</v>
      </c>
      <c r="AC38" s="658">
        <v>0</v>
      </c>
      <c r="AD38" s="658">
        <v>0</v>
      </c>
      <c r="AE38" s="658">
        <v>0</v>
      </c>
      <c r="AF38" s="658">
        <v>0</v>
      </c>
      <c r="AG38" s="658">
        <v>0</v>
      </c>
      <c r="AH38" s="658">
        <v>0</v>
      </c>
      <c r="AI38" s="658">
        <v>0</v>
      </c>
      <c r="AJ38" s="658">
        <v>0</v>
      </c>
      <c r="AK38" s="657">
        <v>0</v>
      </c>
      <c r="AL38" s="658">
        <v>0</v>
      </c>
      <c r="AM38" s="658">
        <v>0</v>
      </c>
      <c r="AN38" s="658">
        <v>0</v>
      </c>
      <c r="AO38" s="658">
        <v>0</v>
      </c>
      <c r="AP38" s="658">
        <v>0</v>
      </c>
      <c r="AQ38" s="658">
        <v>0</v>
      </c>
      <c r="AR38" s="658">
        <v>0</v>
      </c>
      <c r="AS38" s="658">
        <v>0</v>
      </c>
      <c r="AT38" s="658">
        <v>0</v>
      </c>
      <c r="AU38" s="658">
        <v>0</v>
      </c>
      <c r="AV38" s="658">
        <v>0</v>
      </c>
      <c r="AW38" s="658">
        <v>0</v>
      </c>
      <c r="AX38" s="658">
        <v>0</v>
      </c>
      <c r="AY38" s="658">
        <v>0</v>
      </c>
      <c r="AZ38" s="659">
        <v>0</v>
      </c>
      <c r="BA38" s="658">
        <v>0</v>
      </c>
      <c r="BB38" s="658">
        <v>0</v>
      </c>
      <c r="BC38" s="658">
        <v>0</v>
      </c>
      <c r="BD38" s="660">
        <v>0</v>
      </c>
      <c r="BE38" s="661">
        <v>0</v>
      </c>
      <c r="BF38" s="662">
        <v>0</v>
      </c>
      <c r="BG38" s="655">
        <v>0</v>
      </c>
    </row>
    <row r="39" spans="1:59" ht="14.25">
      <c r="A39" s="631" t="s">
        <v>975</v>
      </c>
      <c r="B39" s="670" t="s">
        <v>381</v>
      </c>
      <c r="C39" s="631" t="s">
        <v>148</v>
      </c>
      <c r="D39" s="655">
        <v>4.02979</v>
      </c>
      <c r="E39" s="647">
        <v>0</v>
      </c>
      <c r="F39" s="650">
        <v>0</v>
      </c>
      <c r="G39" s="658">
        <v>0</v>
      </c>
      <c r="H39" s="658">
        <v>0</v>
      </c>
      <c r="I39" s="658">
        <v>0</v>
      </c>
      <c r="J39" s="658">
        <v>0</v>
      </c>
      <c r="K39" s="658">
        <v>0</v>
      </c>
      <c r="L39" s="658">
        <v>0</v>
      </c>
      <c r="M39" s="658">
        <v>0</v>
      </c>
      <c r="N39" s="658">
        <v>0</v>
      </c>
      <c r="O39" s="658">
        <v>0</v>
      </c>
      <c r="P39" s="658">
        <v>0</v>
      </c>
      <c r="Q39" s="658">
        <v>0</v>
      </c>
      <c r="R39" s="656">
        <v>0.03</v>
      </c>
      <c r="S39" s="658">
        <v>0</v>
      </c>
      <c r="T39" s="658">
        <v>0</v>
      </c>
      <c r="U39" s="658">
        <v>0</v>
      </c>
      <c r="V39" s="658">
        <v>0</v>
      </c>
      <c r="W39" s="658">
        <v>0</v>
      </c>
      <c r="X39" s="658">
        <v>0</v>
      </c>
      <c r="Y39" s="658">
        <v>0</v>
      </c>
      <c r="Z39" s="658">
        <v>0</v>
      </c>
      <c r="AA39" s="650">
        <v>0</v>
      </c>
      <c r="AB39" s="658">
        <v>0</v>
      </c>
      <c r="AC39" s="658">
        <v>0</v>
      </c>
      <c r="AD39" s="658">
        <v>0</v>
      </c>
      <c r="AE39" s="658">
        <v>0</v>
      </c>
      <c r="AF39" s="658">
        <v>0</v>
      </c>
      <c r="AG39" s="658">
        <v>0</v>
      </c>
      <c r="AH39" s="658">
        <v>0</v>
      </c>
      <c r="AI39" s="658">
        <v>0</v>
      </c>
      <c r="AJ39" s="658">
        <v>0</v>
      </c>
      <c r="AK39" s="658">
        <v>0</v>
      </c>
      <c r="AL39" s="657">
        <v>3.9997900000000004</v>
      </c>
      <c r="AM39" s="658">
        <v>0</v>
      </c>
      <c r="AN39" s="658">
        <v>0</v>
      </c>
      <c r="AO39" s="658">
        <v>0</v>
      </c>
      <c r="AP39" s="658">
        <v>0.03</v>
      </c>
      <c r="AQ39" s="658">
        <v>0</v>
      </c>
      <c r="AR39" s="658">
        <v>0</v>
      </c>
      <c r="AS39" s="658">
        <v>0</v>
      </c>
      <c r="AT39" s="658">
        <v>0</v>
      </c>
      <c r="AU39" s="658">
        <v>0</v>
      </c>
      <c r="AV39" s="658">
        <v>0</v>
      </c>
      <c r="AW39" s="658">
        <v>0</v>
      </c>
      <c r="AX39" s="658">
        <v>0</v>
      </c>
      <c r="AY39" s="658">
        <v>0</v>
      </c>
      <c r="AZ39" s="659">
        <v>0</v>
      </c>
      <c r="BA39" s="658">
        <v>0</v>
      </c>
      <c r="BB39" s="658">
        <v>0</v>
      </c>
      <c r="BC39" s="658">
        <v>0</v>
      </c>
      <c r="BD39" s="660">
        <v>0</v>
      </c>
      <c r="BE39" s="661">
        <v>0.03</v>
      </c>
      <c r="BF39" s="662">
        <v>0.373</v>
      </c>
      <c r="BG39" s="655">
        <v>4.40279</v>
      </c>
    </row>
    <row r="40" spans="1:59" ht="14.25">
      <c r="A40" s="672" t="s">
        <v>102</v>
      </c>
      <c r="B40" s="673" t="s">
        <v>227</v>
      </c>
      <c r="C40" s="672" t="s">
        <v>117</v>
      </c>
      <c r="D40" s="674">
        <v>0</v>
      </c>
      <c r="E40" s="675">
        <v>0</v>
      </c>
      <c r="F40" s="676">
        <v>0</v>
      </c>
      <c r="G40" s="677">
        <v>0</v>
      </c>
      <c r="H40" s="677">
        <v>0</v>
      </c>
      <c r="I40" s="677">
        <v>0</v>
      </c>
      <c r="J40" s="677">
        <v>0</v>
      </c>
      <c r="K40" s="677">
        <v>0</v>
      </c>
      <c r="L40" s="677">
        <v>0</v>
      </c>
      <c r="M40" s="677">
        <v>0</v>
      </c>
      <c r="N40" s="677">
        <v>0</v>
      </c>
      <c r="O40" s="677">
        <v>0</v>
      </c>
      <c r="P40" s="677">
        <v>0</v>
      </c>
      <c r="Q40" s="677">
        <v>0</v>
      </c>
      <c r="R40" s="678">
        <v>0</v>
      </c>
      <c r="S40" s="677">
        <v>0</v>
      </c>
      <c r="T40" s="677">
        <v>0</v>
      </c>
      <c r="U40" s="677">
        <v>0</v>
      </c>
      <c r="V40" s="677">
        <v>0</v>
      </c>
      <c r="W40" s="677">
        <v>0</v>
      </c>
      <c r="X40" s="677">
        <v>0</v>
      </c>
      <c r="Y40" s="677">
        <v>0</v>
      </c>
      <c r="Z40" s="677">
        <v>0</v>
      </c>
      <c r="AA40" s="676">
        <v>0</v>
      </c>
      <c r="AB40" s="677">
        <v>0</v>
      </c>
      <c r="AC40" s="677">
        <v>0</v>
      </c>
      <c r="AD40" s="677">
        <v>0</v>
      </c>
      <c r="AE40" s="677">
        <v>0</v>
      </c>
      <c r="AF40" s="677">
        <v>0</v>
      </c>
      <c r="AG40" s="677">
        <v>0</v>
      </c>
      <c r="AH40" s="677">
        <v>0</v>
      </c>
      <c r="AI40" s="677">
        <v>0</v>
      </c>
      <c r="AJ40" s="677">
        <v>0</v>
      </c>
      <c r="AK40" s="677">
        <v>0</v>
      </c>
      <c r="AL40" s="677">
        <v>0</v>
      </c>
      <c r="AM40" s="648">
        <v>0</v>
      </c>
      <c r="AN40" s="677">
        <v>0</v>
      </c>
      <c r="AO40" s="677">
        <v>0</v>
      </c>
      <c r="AP40" s="677">
        <v>0</v>
      </c>
      <c r="AQ40" s="677">
        <v>0</v>
      </c>
      <c r="AR40" s="677">
        <v>0</v>
      </c>
      <c r="AS40" s="677">
        <v>0</v>
      </c>
      <c r="AT40" s="677">
        <v>0</v>
      </c>
      <c r="AU40" s="677">
        <v>0</v>
      </c>
      <c r="AV40" s="677">
        <v>0</v>
      </c>
      <c r="AW40" s="677">
        <v>0</v>
      </c>
      <c r="AX40" s="677">
        <v>0</v>
      </c>
      <c r="AY40" s="677">
        <v>0</v>
      </c>
      <c r="AZ40" s="679">
        <v>0</v>
      </c>
      <c r="BA40" s="680">
        <v>0</v>
      </c>
      <c r="BB40" s="680">
        <v>0</v>
      </c>
      <c r="BC40" s="677">
        <v>0</v>
      </c>
      <c r="BD40" s="681">
        <v>0</v>
      </c>
      <c r="BE40" s="682">
        <v>0</v>
      </c>
      <c r="BF40" s="683">
        <v>0</v>
      </c>
      <c r="BG40" s="674">
        <v>0</v>
      </c>
    </row>
    <row r="41" spans="1:59" ht="14.25">
      <c r="A41" s="630" t="s">
        <v>105</v>
      </c>
      <c r="B41" s="669" t="s">
        <v>119</v>
      </c>
      <c r="C41" s="630" t="s">
        <v>120</v>
      </c>
      <c r="D41" s="646">
        <v>0</v>
      </c>
      <c r="E41" s="647">
        <v>0</v>
      </c>
      <c r="F41" s="650">
        <v>0</v>
      </c>
      <c r="G41" s="618">
        <v>0</v>
      </c>
      <c r="H41" s="618">
        <v>0</v>
      </c>
      <c r="I41" s="618">
        <v>0</v>
      </c>
      <c r="J41" s="618">
        <v>0</v>
      </c>
      <c r="K41" s="618">
        <v>0</v>
      </c>
      <c r="L41" s="618">
        <v>0</v>
      </c>
      <c r="M41" s="618">
        <v>0</v>
      </c>
      <c r="N41" s="618">
        <v>0</v>
      </c>
      <c r="O41" s="618">
        <v>0</v>
      </c>
      <c r="P41" s="618">
        <v>0</v>
      </c>
      <c r="Q41" s="618">
        <v>0</v>
      </c>
      <c r="R41" s="684">
        <v>0</v>
      </c>
      <c r="S41" s="618">
        <v>0</v>
      </c>
      <c r="T41" s="618">
        <v>0</v>
      </c>
      <c r="U41" s="618">
        <v>0</v>
      </c>
      <c r="V41" s="618">
        <v>0</v>
      </c>
      <c r="W41" s="618">
        <v>0</v>
      </c>
      <c r="X41" s="618">
        <v>0</v>
      </c>
      <c r="Y41" s="618">
        <v>0</v>
      </c>
      <c r="Z41" s="618">
        <v>0</v>
      </c>
      <c r="AA41" s="650">
        <v>0</v>
      </c>
      <c r="AB41" s="618">
        <v>0</v>
      </c>
      <c r="AC41" s="618">
        <v>0</v>
      </c>
      <c r="AD41" s="618">
        <v>0</v>
      </c>
      <c r="AE41" s="618">
        <v>0</v>
      </c>
      <c r="AF41" s="618">
        <v>0</v>
      </c>
      <c r="AG41" s="618">
        <v>0</v>
      </c>
      <c r="AH41" s="618">
        <v>0</v>
      </c>
      <c r="AI41" s="618">
        <v>0</v>
      </c>
      <c r="AJ41" s="618">
        <v>0</v>
      </c>
      <c r="AK41" s="618">
        <v>0</v>
      </c>
      <c r="AL41" s="618">
        <v>0</v>
      </c>
      <c r="AM41" s="618">
        <v>0</v>
      </c>
      <c r="AN41" s="648">
        <v>0</v>
      </c>
      <c r="AO41" s="618">
        <v>0</v>
      </c>
      <c r="AP41" s="618">
        <v>0</v>
      </c>
      <c r="AQ41" s="618">
        <v>0</v>
      </c>
      <c r="AR41" s="618">
        <v>0</v>
      </c>
      <c r="AS41" s="618">
        <v>0</v>
      </c>
      <c r="AT41" s="618">
        <v>0</v>
      </c>
      <c r="AU41" s="618">
        <v>0</v>
      </c>
      <c r="AV41" s="618">
        <v>0</v>
      </c>
      <c r="AW41" s="618">
        <v>0</v>
      </c>
      <c r="AX41" s="618">
        <v>0</v>
      </c>
      <c r="AY41" s="618">
        <v>0</v>
      </c>
      <c r="AZ41" s="664">
        <v>0</v>
      </c>
      <c r="BA41" s="658">
        <v>0</v>
      </c>
      <c r="BB41" s="658">
        <v>0</v>
      </c>
      <c r="BC41" s="618">
        <v>0</v>
      </c>
      <c r="BD41" s="665">
        <v>0</v>
      </c>
      <c r="BE41" s="652">
        <v>0</v>
      </c>
      <c r="BF41" s="653">
        <v>0</v>
      </c>
      <c r="BG41" s="646">
        <v>0</v>
      </c>
    </row>
    <row r="42" spans="1:59" ht="14.25">
      <c r="A42" s="630" t="s">
        <v>108</v>
      </c>
      <c r="B42" s="669" t="s">
        <v>122</v>
      </c>
      <c r="C42" s="630" t="s">
        <v>123</v>
      </c>
      <c r="D42" s="646">
        <v>2.9544300000000003</v>
      </c>
      <c r="E42" s="647">
        <v>0</v>
      </c>
      <c r="F42" s="650">
        <v>0</v>
      </c>
      <c r="G42" s="618">
        <v>0</v>
      </c>
      <c r="H42" s="618">
        <v>0</v>
      </c>
      <c r="I42" s="618">
        <v>0</v>
      </c>
      <c r="J42" s="618">
        <v>0</v>
      </c>
      <c r="K42" s="618">
        <v>0</v>
      </c>
      <c r="L42" s="618">
        <v>0</v>
      </c>
      <c r="M42" s="618">
        <v>0</v>
      </c>
      <c r="N42" s="618">
        <v>0</v>
      </c>
      <c r="O42" s="618">
        <v>0</v>
      </c>
      <c r="P42" s="618">
        <v>0</v>
      </c>
      <c r="Q42" s="618">
        <v>0</v>
      </c>
      <c r="R42" s="684">
        <v>0</v>
      </c>
      <c r="S42" s="618">
        <v>0</v>
      </c>
      <c r="T42" s="618">
        <v>0</v>
      </c>
      <c r="U42" s="618">
        <v>0</v>
      </c>
      <c r="V42" s="618">
        <v>0</v>
      </c>
      <c r="W42" s="618">
        <v>0</v>
      </c>
      <c r="X42" s="618">
        <v>0</v>
      </c>
      <c r="Y42" s="618">
        <v>0</v>
      </c>
      <c r="Z42" s="618">
        <v>0</v>
      </c>
      <c r="AA42" s="650">
        <v>0</v>
      </c>
      <c r="AB42" s="618">
        <v>0</v>
      </c>
      <c r="AC42" s="618">
        <v>0</v>
      </c>
      <c r="AD42" s="618">
        <v>0</v>
      </c>
      <c r="AE42" s="618">
        <v>0</v>
      </c>
      <c r="AF42" s="618">
        <v>0</v>
      </c>
      <c r="AG42" s="618">
        <v>0</v>
      </c>
      <c r="AH42" s="618">
        <v>0</v>
      </c>
      <c r="AI42" s="618">
        <v>0</v>
      </c>
      <c r="AJ42" s="618">
        <v>0</v>
      </c>
      <c r="AK42" s="618">
        <v>0</v>
      </c>
      <c r="AL42" s="618">
        <v>0</v>
      </c>
      <c r="AM42" s="618">
        <v>0</v>
      </c>
      <c r="AN42" s="618">
        <v>0</v>
      </c>
      <c r="AO42" s="648">
        <v>2.9544300000000003</v>
      </c>
      <c r="AP42" s="618">
        <v>0</v>
      </c>
      <c r="AQ42" s="618">
        <v>0</v>
      </c>
      <c r="AR42" s="618">
        <v>0</v>
      </c>
      <c r="AS42" s="618">
        <v>0</v>
      </c>
      <c r="AT42" s="618">
        <v>0</v>
      </c>
      <c r="AU42" s="618">
        <v>0</v>
      </c>
      <c r="AV42" s="618">
        <v>0</v>
      </c>
      <c r="AW42" s="618">
        <v>0</v>
      </c>
      <c r="AX42" s="618">
        <v>0</v>
      </c>
      <c r="AY42" s="618">
        <v>0</v>
      </c>
      <c r="AZ42" s="664">
        <v>0</v>
      </c>
      <c r="BA42" s="658">
        <v>0</v>
      </c>
      <c r="BB42" s="658">
        <v>0</v>
      </c>
      <c r="BC42" s="618">
        <v>0</v>
      </c>
      <c r="BD42" s="665">
        <v>0</v>
      </c>
      <c r="BE42" s="652">
        <v>0</v>
      </c>
      <c r="BF42" s="653">
        <v>37</v>
      </c>
      <c r="BG42" s="646">
        <v>39.95443</v>
      </c>
    </row>
    <row r="43" spans="1:59" ht="14.25">
      <c r="A43" s="630" t="s">
        <v>111</v>
      </c>
      <c r="B43" s="669" t="s">
        <v>228</v>
      </c>
      <c r="C43" s="630" t="s">
        <v>78</v>
      </c>
      <c r="D43" s="646">
        <v>631.88986</v>
      </c>
      <c r="E43" s="647">
        <v>0</v>
      </c>
      <c r="F43" s="650">
        <v>0</v>
      </c>
      <c r="G43" s="618">
        <v>0</v>
      </c>
      <c r="H43" s="618">
        <v>0</v>
      </c>
      <c r="I43" s="618">
        <v>0</v>
      </c>
      <c r="J43" s="618">
        <v>0</v>
      </c>
      <c r="K43" s="618">
        <v>0</v>
      </c>
      <c r="L43" s="618">
        <v>0</v>
      </c>
      <c r="M43" s="618">
        <v>0</v>
      </c>
      <c r="N43" s="618">
        <v>0</v>
      </c>
      <c r="O43" s="618">
        <v>0</v>
      </c>
      <c r="P43" s="618">
        <v>0</v>
      </c>
      <c r="Q43" s="618">
        <v>0</v>
      </c>
      <c r="R43" s="684">
        <v>0.55</v>
      </c>
      <c r="S43" s="618">
        <v>0</v>
      </c>
      <c r="T43" s="618">
        <v>0</v>
      </c>
      <c r="U43" s="618">
        <v>0</v>
      </c>
      <c r="V43" s="618">
        <v>0</v>
      </c>
      <c r="W43" s="618">
        <v>0</v>
      </c>
      <c r="X43" s="618">
        <v>0</v>
      </c>
      <c r="Y43" s="618">
        <v>0</v>
      </c>
      <c r="Z43" s="618">
        <v>0</v>
      </c>
      <c r="AA43" s="650">
        <v>0.55</v>
      </c>
      <c r="AB43" s="618">
        <v>0.55</v>
      </c>
      <c r="AC43" s="618">
        <v>0</v>
      </c>
      <c r="AD43" s="618">
        <v>0</v>
      </c>
      <c r="AE43" s="618">
        <v>0</v>
      </c>
      <c r="AF43" s="618">
        <v>0</v>
      </c>
      <c r="AG43" s="618">
        <v>0</v>
      </c>
      <c r="AH43" s="618">
        <v>0</v>
      </c>
      <c r="AI43" s="618">
        <v>0</v>
      </c>
      <c r="AJ43" s="618">
        <v>0</v>
      </c>
      <c r="AK43" s="618">
        <v>0</v>
      </c>
      <c r="AL43" s="618">
        <v>0</v>
      </c>
      <c r="AM43" s="618">
        <v>0</v>
      </c>
      <c r="AN43" s="618">
        <v>0</v>
      </c>
      <c r="AO43" s="618">
        <v>0</v>
      </c>
      <c r="AP43" s="648">
        <v>631.33986</v>
      </c>
      <c r="AQ43" s="618">
        <v>0</v>
      </c>
      <c r="AR43" s="618">
        <v>0</v>
      </c>
      <c r="AS43" s="618">
        <v>0</v>
      </c>
      <c r="AT43" s="618">
        <v>0</v>
      </c>
      <c r="AU43" s="618">
        <v>0</v>
      </c>
      <c r="AV43" s="618">
        <v>0</v>
      </c>
      <c r="AW43" s="618">
        <v>0</v>
      </c>
      <c r="AX43" s="618">
        <v>0</v>
      </c>
      <c r="AY43" s="618">
        <v>0</v>
      </c>
      <c r="AZ43" s="664">
        <v>0</v>
      </c>
      <c r="BA43" s="658">
        <v>0</v>
      </c>
      <c r="BB43" s="658">
        <v>0</v>
      </c>
      <c r="BC43" s="618">
        <v>0</v>
      </c>
      <c r="BD43" s="665">
        <v>0</v>
      </c>
      <c r="BE43" s="652">
        <v>0.55</v>
      </c>
      <c r="BF43" s="653">
        <v>221.22310000000002</v>
      </c>
      <c r="BG43" s="646">
        <v>853.11296</v>
      </c>
    </row>
    <row r="44" spans="1:59" ht="14.25">
      <c r="A44" s="685" t="s">
        <v>113</v>
      </c>
      <c r="B44" s="686" t="s">
        <v>229</v>
      </c>
      <c r="C44" s="685" t="s">
        <v>80</v>
      </c>
      <c r="D44" s="687">
        <v>0</v>
      </c>
      <c r="E44" s="688">
        <v>0</v>
      </c>
      <c r="F44" s="689">
        <v>0</v>
      </c>
      <c r="G44" s="690">
        <v>0</v>
      </c>
      <c r="H44" s="690">
        <v>0</v>
      </c>
      <c r="I44" s="690">
        <v>0</v>
      </c>
      <c r="J44" s="690">
        <v>0</v>
      </c>
      <c r="K44" s="690">
        <v>0</v>
      </c>
      <c r="L44" s="690">
        <v>0</v>
      </c>
      <c r="M44" s="690">
        <v>0</v>
      </c>
      <c r="N44" s="690">
        <v>0</v>
      </c>
      <c r="O44" s="690">
        <v>0</v>
      </c>
      <c r="P44" s="690">
        <v>0</v>
      </c>
      <c r="Q44" s="690">
        <v>0</v>
      </c>
      <c r="R44" s="684">
        <v>0</v>
      </c>
      <c r="S44" s="690">
        <v>0</v>
      </c>
      <c r="T44" s="690">
        <v>0</v>
      </c>
      <c r="U44" s="690">
        <v>0</v>
      </c>
      <c r="V44" s="690">
        <v>0</v>
      </c>
      <c r="W44" s="690">
        <v>0</v>
      </c>
      <c r="X44" s="690">
        <v>0</v>
      </c>
      <c r="Y44" s="690">
        <v>0</v>
      </c>
      <c r="Z44" s="690">
        <v>0</v>
      </c>
      <c r="AA44" s="689">
        <v>0</v>
      </c>
      <c r="AB44" s="690">
        <v>0</v>
      </c>
      <c r="AC44" s="690">
        <v>0</v>
      </c>
      <c r="AD44" s="690">
        <v>0</v>
      </c>
      <c r="AE44" s="690">
        <v>0</v>
      </c>
      <c r="AF44" s="690">
        <v>0</v>
      </c>
      <c r="AG44" s="690">
        <v>0</v>
      </c>
      <c r="AH44" s="690">
        <v>0</v>
      </c>
      <c r="AI44" s="690">
        <v>0</v>
      </c>
      <c r="AJ44" s="690">
        <v>0</v>
      </c>
      <c r="AK44" s="690">
        <v>0</v>
      </c>
      <c r="AL44" s="690">
        <v>0</v>
      </c>
      <c r="AM44" s="690">
        <v>0</v>
      </c>
      <c r="AN44" s="690">
        <v>0</v>
      </c>
      <c r="AO44" s="690">
        <v>0</v>
      </c>
      <c r="AP44" s="690">
        <v>0</v>
      </c>
      <c r="AQ44" s="648">
        <v>0</v>
      </c>
      <c r="AR44" s="690">
        <v>0</v>
      </c>
      <c r="AS44" s="690">
        <v>0</v>
      </c>
      <c r="AT44" s="690">
        <v>0</v>
      </c>
      <c r="AU44" s="690">
        <v>0</v>
      </c>
      <c r="AV44" s="690">
        <v>0</v>
      </c>
      <c r="AW44" s="690">
        <v>0</v>
      </c>
      <c r="AX44" s="690">
        <v>0</v>
      </c>
      <c r="AY44" s="690">
        <v>0</v>
      </c>
      <c r="AZ44" s="691">
        <v>0</v>
      </c>
      <c r="BA44" s="692">
        <v>0</v>
      </c>
      <c r="BB44" s="692">
        <v>0</v>
      </c>
      <c r="BC44" s="690">
        <v>0</v>
      </c>
      <c r="BD44" s="693">
        <v>0</v>
      </c>
      <c r="BE44" s="694">
        <v>0</v>
      </c>
      <c r="BF44" s="695">
        <v>0</v>
      </c>
      <c r="BG44" s="687">
        <v>0</v>
      </c>
    </row>
    <row r="45" spans="1:59" ht="14.25">
      <c r="A45" s="630" t="s">
        <v>116</v>
      </c>
      <c r="B45" s="669" t="s">
        <v>82</v>
      </c>
      <c r="C45" s="630" t="s">
        <v>83</v>
      </c>
      <c r="D45" s="646">
        <v>23.33545</v>
      </c>
      <c r="E45" s="647">
        <v>0</v>
      </c>
      <c r="F45" s="650">
        <v>0</v>
      </c>
      <c r="G45" s="618">
        <v>0</v>
      </c>
      <c r="H45" s="618">
        <v>0</v>
      </c>
      <c r="I45" s="618">
        <v>0</v>
      </c>
      <c r="J45" s="618">
        <v>0</v>
      </c>
      <c r="K45" s="618">
        <v>0</v>
      </c>
      <c r="L45" s="618">
        <v>0</v>
      </c>
      <c r="M45" s="618">
        <v>0</v>
      </c>
      <c r="N45" s="618">
        <v>0</v>
      </c>
      <c r="O45" s="618">
        <v>0</v>
      </c>
      <c r="P45" s="618">
        <v>0</v>
      </c>
      <c r="Q45" s="618">
        <v>0</v>
      </c>
      <c r="R45" s="656">
        <v>0.23</v>
      </c>
      <c r="S45" s="618">
        <v>0</v>
      </c>
      <c r="T45" s="618">
        <v>0</v>
      </c>
      <c r="U45" s="618">
        <v>0</v>
      </c>
      <c r="V45" s="618">
        <v>0</v>
      </c>
      <c r="W45" s="618">
        <v>0</v>
      </c>
      <c r="X45" s="618">
        <v>0.23</v>
      </c>
      <c r="Y45" s="618">
        <v>0</v>
      </c>
      <c r="Z45" s="618">
        <v>0</v>
      </c>
      <c r="AA45" s="650">
        <v>0</v>
      </c>
      <c r="AB45" s="618">
        <v>0</v>
      </c>
      <c r="AC45" s="618">
        <v>0</v>
      </c>
      <c r="AD45" s="618">
        <v>0</v>
      </c>
      <c r="AE45" s="618">
        <v>0</v>
      </c>
      <c r="AF45" s="618">
        <v>0</v>
      </c>
      <c r="AG45" s="618">
        <v>0</v>
      </c>
      <c r="AH45" s="618">
        <v>0</v>
      </c>
      <c r="AI45" s="618">
        <v>0</v>
      </c>
      <c r="AJ45" s="618">
        <v>0</v>
      </c>
      <c r="AK45" s="618">
        <v>0</v>
      </c>
      <c r="AL45" s="618">
        <v>0</v>
      </c>
      <c r="AM45" s="618">
        <v>0</v>
      </c>
      <c r="AN45" s="618">
        <v>0</v>
      </c>
      <c r="AO45" s="618">
        <v>0</v>
      </c>
      <c r="AP45" s="618">
        <v>0</v>
      </c>
      <c r="AQ45" s="618">
        <v>0</v>
      </c>
      <c r="AR45" s="648">
        <v>23.10545</v>
      </c>
      <c r="AS45" s="618">
        <v>0</v>
      </c>
      <c r="AT45" s="618">
        <v>0</v>
      </c>
      <c r="AU45" s="618">
        <v>0</v>
      </c>
      <c r="AV45" s="618">
        <v>0</v>
      </c>
      <c r="AW45" s="618">
        <v>0</v>
      </c>
      <c r="AX45" s="618">
        <v>0</v>
      </c>
      <c r="AY45" s="618">
        <v>0</v>
      </c>
      <c r="AZ45" s="664">
        <v>0</v>
      </c>
      <c r="BA45" s="658">
        <v>0</v>
      </c>
      <c r="BB45" s="658">
        <v>0</v>
      </c>
      <c r="BC45" s="618">
        <v>0</v>
      </c>
      <c r="BD45" s="665">
        <v>0</v>
      </c>
      <c r="BE45" s="652">
        <v>0.23</v>
      </c>
      <c r="BF45" s="666">
        <v>10.85</v>
      </c>
      <c r="BG45" s="646">
        <v>34.18545</v>
      </c>
    </row>
    <row r="46" spans="1:59" ht="14.25">
      <c r="A46" s="672" t="s">
        <v>118</v>
      </c>
      <c r="B46" s="673" t="s">
        <v>85</v>
      </c>
      <c r="C46" s="672" t="s">
        <v>86</v>
      </c>
      <c r="D46" s="674">
        <v>0.25265</v>
      </c>
      <c r="E46" s="675">
        <v>0</v>
      </c>
      <c r="F46" s="676">
        <v>0</v>
      </c>
      <c r="G46" s="677">
        <v>0</v>
      </c>
      <c r="H46" s="677">
        <v>0</v>
      </c>
      <c r="I46" s="677">
        <v>0</v>
      </c>
      <c r="J46" s="677">
        <v>0</v>
      </c>
      <c r="K46" s="677">
        <v>0</v>
      </c>
      <c r="L46" s="677">
        <v>0</v>
      </c>
      <c r="M46" s="677">
        <v>0</v>
      </c>
      <c r="N46" s="677">
        <v>0</v>
      </c>
      <c r="O46" s="677">
        <v>0</v>
      </c>
      <c r="P46" s="677">
        <v>0</v>
      </c>
      <c r="Q46" s="677">
        <v>0</v>
      </c>
      <c r="R46" s="678">
        <v>0</v>
      </c>
      <c r="S46" s="677">
        <v>0</v>
      </c>
      <c r="T46" s="677">
        <v>0</v>
      </c>
      <c r="U46" s="677">
        <v>0</v>
      </c>
      <c r="V46" s="677">
        <v>0</v>
      </c>
      <c r="W46" s="677">
        <v>0</v>
      </c>
      <c r="X46" s="677">
        <v>0</v>
      </c>
      <c r="Y46" s="677">
        <v>0</v>
      </c>
      <c r="Z46" s="677">
        <v>0</v>
      </c>
      <c r="AA46" s="676">
        <v>0</v>
      </c>
      <c r="AB46" s="677">
        <v>0</v>
      </c>
      <c r="AC46" s="677">
        <v>0</v>
      </c>
      <c r="AD46" s="677">
        <v>0</v>
      </c>
      <c r="AE46" s="677">
        <v>0</v>
      </c>
      <c r="AF46" s="677">
        <v>0</v>
      </c>
      <c r="AG46" s="677">
        <v>0</v>
      </c>
      <c r="AH46" s="677">
        <v>0</v>
      </c>
      <c r="AI46" s="677">
        <v>0</v>
      </c>
      <c r="AJ46" s="677">
        <v>0</v>
      </c>
      <c r="AK46" s="677">
        <v>0</v>
      </c>
      <c r="AL46" s="677">
        <v>0</v>
      </c>
      <c r="AM46" s="677">
        <v>0</v>
      </c>
      <c r="AN46" s="677">
        <v>0</v>
      </c>
      <c r="AO46" s="677">
        <v>0</v>
      </c>
      <c r="AP46" s="677">
        <v>0</v>
      </c>
      <c r="AQ46" s="677">
        <v>0</v>
      </c>
      <c r="AR46" s="677">
        <v>0</v>
      </c>
      <c r="AS46" s="648">
        <v>0.25265</v>
      </c>
      <c r="AT46" s="677">
        <v>0</v>
      </c>
      <c r="AU46" s="677">
        <v>0</v>
      </c>
      <c r="AV46" s="677">
        <v>0</v>
      </c>
      <c r="AW46" s="677">
        <v>0</v>
      </c>
      <c r="AX46" s="677">
        <v>0</v>
      </c>
      <c r="AY46" s="677">
        <v>0</v>
      </c>
      <c r="AZ46" s="679">
        <v>0</v>
      </c>
      <c r="BA46" s="680">
        <v>0</v>
      </c>
      <c r="BB46" s="680">
        <v>0</v>
      </c>
      <c r="BC46" s="677">
        <v>0</v>
      </c>
      <c r="BD46" s="681">
        <v>0</v>
      </c>
      <c r="BE46" s="682">
        <v>0</v>
      </c>
      <c r="BF46" s="683">
        <v>0.2</v>
      </c>
      <c r="BG46" s="674">
        <v>0.45265</v>
      </c>
    </row>
    <row r="47" spans="1:59" ht="14.25">
      <c r="A47" s="630" t="s">
        <v>121</v>
      </c>
      <c r="B47" s="669" t="s">
        <v>88</v>
      </c>
      <c r="C47" s="630" t="s">
        <v>89</v>
      </c>
      <c r="D47" s="646">
        <v>0</v>
      </c>
      <c r="E47" s="647">
        <v>0</v>
      </c>
      <c r="F47" s="650">
        <v>0</v>
      </c>
      <c r="G47" s="618">
        <v>0</v>
      </c>
      <c r="H47" s="618">
        <v>0</v>
      </c>
      <c r="I47" s="618">
        <v>0</v>
      </c>
      <c r="J47" s="618">
        <v>0</v>
      </c>
      <c r="K47" s="618">
        <v>0</v>
      </c>
      <c r="L47" s="618">
        <v>0</v>
      </c>
      <c r="M47" s="618">
        <v>0</v>
      </c>
      <c r="N47" s="618">
        <v>0</v>
      </c>
      <c r="O47" s="618">
        <v>0</v>
      </c>
      <c r="P47" s="618">
        <v>0</v>
      </c>
      <c r="Q47" s="618">
        <v>0</v>
      </c>
      <c r="R47" s="684">
        <v>0</v>
      </c>
      <c r="S47" s="618">
        <v>0</v>
      </c>
      <c r="T47" s="618">
        <v>0</v>
      </c>
      <c r="U47" s="618">
        <v>0</v>
      </c>
      <c r="V47" s="618">
        <v>0</v>
      </c>
      <c r="W47" s="618">
        <v>0</v>
      </c>
      <c r="X47" s="618">
        <v>0</v>
      </c>
      <c r="Y47" s="618">
        <v>0</v>
      </c>
      <c r="Z47" s="618">
        <v>0</v>
      </c>
      <c r="AA47" s="650">
        <v>0</v>
      </c>
      <c r="AB47" s="618">
        <v>0</v>
      </c>
      <c r="AC47" s="618">
        <v>0</v>
      </c>
      <c r="AD47" s="618">
        <v>0</v>
      </c>
      <c r="AE47" s="618">
        <v>0</v>
      </c>
      <c r="AF47" s="618">
        <v>0</v>
      </c>
      <c r="AG47" s="618">
        <v>0</v>
      </c>
      <c r="AH47" s="618">
        <v>0</v>
      </c>
      <c r="AI47" s="618">
        <v>0</v>
      </c>
      <c r="AJ47" s="618">
        <v>0</v>
      </c>
      <c r="AK47" s="618">
        <v>0</v>
      </c>
      <c r="AL47" s="618">
        <v>0</v>
      </c>
      <c r="AM47" s="618">
        <v>0</v>
      </c>
      <c r="AN47" s="618">
        <v>0</v>
      </c>
      <c r="AO47" s="618">
        <v>0</v>
      </c>
      <c r="AP47" s="618">
        <v>0</v>
      </c>
      <c r="AQ47" s="618">
        <v>0</v>
      </c>
      <c r="AR47" s="618">
        <v>0</v>
      </c>
      <c r="AS47" s="618">
        <v>0</v>
      </c>
      <c r="AT47" s="648">
        <v>0</v>
      </c>
      <c r="AU47" s="618">
        <v>0</v>
      </c>
      <c r="AV47" s="618">
        <v>0</v>
      </c>
      <c r="AW47" s="618">
        <v>0</v>
      </c>
      <c r="AX47" s="618">
        <v>0</v>
      </c>
      <c r="AY47" s="618">
        <v>0</v>
      </c>
      <c r="AZ47" s="664">
        <v>0</v>
      </c>
      <c r="BA47" s="658">
        <v>0</v>
      </c>
      <c r="BB47" s="658">
        <v>0</v>
      </c>
      <c r="BC47" s="618">
        <v>0</v>
      </c>
      <c r="BD47" s="665">
        <v>0</v>
      </c>
      <c r="BE47" s="652">
        <v>0</v>
      </c>
      <c r="BF47" s="653">
        <v>0</v>
      </c>
      <c r="BG47" s="646">
        <v>0</v>
      </c>
    </row>
    <row r="48" spans="1:59" ht="14.25">
      <c r="A48" s="630" t="s">
        <v>124</v>
      </c>
      <c r="B48" s="669" t="s">
        <v>125</v>
      </c>
      <c r="C48" s="630" t="s">
        <v>126</v>
      </c>
      <c r="D48" s="646">
        <v>14.6921</v>
      </c>
      <c r="E48" s="647">
        <v>0</v>
      </c>
      <c r="F48" s="650">
        <v>0</v>
      </c>
      <c r="G48" s="618">
        <v>0</v>
      </c>
      <c r="H48" s="618">
        <v>0</v>
      </c>
      <c r="I48" s="618">
        <v>0</v>
      </c>
      <c r="J48" s="618">
        <v>0</v>
      </c>
      <c r="K48" s="618">
        <v>0</v>
      </c>
      <c r="L48" s="618">
        <v>0</v>
      </c>
      <c r="M48" s="618">
        <v>0</v>
      </c>
      <c r="N48" s="618">
        <v>0</v>
      </c>
      <c r="O48" s="618">
        <v>0</v>
      </c>
      <c r="P48" s="618">
        <v>0</v>
      </c>
      <c r="Q48" s="618">
        <v>0</v>
      </c>
      <c r="R48" s="684">
        <v>0</v>
      </c>
      <c r="S48" s="618">
        <v>0</v>
      </c>
      <c r="T48" s="618">
        <v>0</v>
      </c>
      <c r="U48" s="618">
        <v>0</v>
      </c>
      <c r="V48" s="618">
        <v>0</v>
      </c>
      <c r="W48" s="618">
        <v>0</v>
      </c>
      <c r="X48" s="618">
        <v>0</v>
      </c>
      <c r="Y48" s="618">
        <v>0</v>
      </c>
      <c r="Z48" s="618">
        <v>0</v>
      </c>
      <c r="AA48" s="650">
        <v>0</v>
      </c>
      <c r="AB48" s="618">
        <v>0</v>
      </c>
      <c r="AC48" s="618">
        <v>0</v>
      </c>
      <c r="AD48" s="618">
        <v>0</v>
      </c>
      <c r="AE48" s="618">
        <v>0</v>
      </c>
      <c r="AF48" s="618">
        <v>0</v>
      </c>
      <c r="AG48" s="618">
        <v>0</v>
      </c>
      <c r="AH48" s="618">
        <v>0</v>
      </c>
      <c r="AI48" s="618">
        <v>0</v>
      </c>
      <c r="AJ48" s="618">
        <v>0</v>
      </c>
      <c r="AK48" s="618">
        <v>0</v>
      </c>
      <c r="AL48" s="618">
        <v>0</v>
      </c>
      <c r="AM48" s="618">
        <v>0</v>
      </c>
      <c r="AN48" s="618">
        <v>0</v>
      </c>
      <c r="AO48" s="618">
        <v>0</v>
      </c>
      <c r="AP48" s="618">
        <v>0</v>
      </c>
      <c r="AQ48" s="618">
        <v>0</v>
      </c>
      <c r="AR48" s="618">
        <v>0</v>
      </c>
      <c r="AS48" s="618">
        <v>0</v>
      </c>
      <c r="AT48" s="618">
        <v>0</v>
      </c>
      <c r="AU48" s="648">
        <v>14.6921</v>
      </c>
      <c r="AV48" s="618">
        <v>0</v>
      </c>
      <c r="AW48" s="618">
        <v>0</v>
      </c>
      <c r="AX48" s="618">
        <v>0</v>
      </c>
      <c r="AY48" s="618">
        <v>0</v>
      </c>
      <c r="AZ48" s="664">
        <v>0</v>
      </c>
      <c r="BA48" s="658">
        <v>0</v>
      </c>
      <c r="BB48" s="658">
        <v>0</v>
      </c>
      <c r="BC48" s="618">
        <v>0</v>
      </c>
      <c r="BD48" s="665">
        <v>0</v>
      </c>
      <c r="BE48" s="652">
        <v>0</v>
      </c>
      <c r="BF48" s="653">
        <v>0</v>
      </c>
      <c r="BG48" s="646">
        <v>14.6921</v>
      </c>
    </row>
    <row r="49" spans="1:59" ht="14.25">
      <c r="A49" s="630" t="s">
        <v>127</v>
      </c>
      <c r="B49" s="669" t="s">
        <v>230</v>
      </c>
      <c r="C49" s="630" t="s">
        <v>131</v>
      </c>
      <c r="D49" s="646">
        <v>51.41833999999999</v>
      </c>
      <c r="E49" s="647">
        <v>0</v>
      </c>
      <c r="F49" s="650">
        <v>0</v>
      </c>
      <c r="G49" s="618">
        <v>0</v>
      </c>
      <c r="H49" s="618">
        <v>0</v>
      </c>
      <c r="I49" s="618">
        <v>0</v>
      </c>
      <c r="J49" s="618">
        <v>0</v>
      </c>
      <c r="K49" s="618">
        <v>0</v>
      </c>
      <c r="L49" s="618">
        <v>0</v>
      </c>
      <c r="M49" s="618">
        <v>0</v>
      </c>
      <c r="N49" s="618">
        <v>0</v>
      </c>
      <c r="O49" s="618">
        <v>0</v>
      </c>
      <c r="P49" s="618">
        <v>0</v>
      </c>
      <c r="Q49" s="618">
        <v>0</v>
      </c>
      <c r="R49" s="684">
        <v>0</v>
      </c>
      <c r="S49" s="618">
        <v>0</v>
      </c>
      <c r="T49" s="618">
        <v>0</v>
      </c>
      <c r="U49" s="618">
        <v>0</v>
      </c>
      <c r="V49" s="618">
        <v>0</v>
      </c>
      <c r="W49" s="618">
        <v>0</v>
      </c>
      <c r="X49" s="618">
        <v>0</v>
      </c>
      <c r="Y49" s="618">
        <v>0</v>
      </c>
      <c r="Z49" s="618">
        <v>0</v>
      </c>
      <c r="AA49" s="650">
        <v>0</v>
      </c>
      <c r="AB49" s="618">
        <v>0</v>
      </c>
      <c r="AC49" s="618">
        <v>0</v>
      </c>
      <c r="AD49" s="618">
        <v>0</v>
      </c>
      <c r="AE49" s="618">
        <v>0</v>
      </c>
      <c r="AF49" s="618">
        <v>0</v>
      </c>
      <c r="AG49" s="618">
        <v>0</v>
      </c>
      <c r="AH49" s="618">
        <v>0</v>
      </c>
      <c r="AI49" s="618">
        <v>0</v>
      </c>
      <c r="AJ49" s="618">
        <v>0</v>
      </c>
      <c r="AK49" s="618">
        <v>0</v>
      </c>
      <c r="AL49" s="618">
        <v>0</v>
      </c>
      <c r="AM49" s="618">
        <v>0</v>
      </c>
      <c r="AN49" s="618">
        <v>0</v>
      </c>
      <c r="AO49" s="618">
        <v>0</v>
      </c>
      <c r="AP49" s="618">
        <v>0</v>
      </c>
      <c r="AQ49" s="618">
        <v>0</v>
      </c>
      <c r="AR49" s="618">
        <v>0</v>
      </c>
      <c r="AS49" s="618">
        <v>0</v>
      </c>
      <c r="AT49" s="618">
        <v>0</v>
      </c>
      <c r="AU49" s="618">
        <v>0</v>
      </c>
      <c r="AV49" s="648">
        <v>51.41833999999999</v>
      </c>
      <c r="AW49" s="618">
        <v>0</v>
      </c>
      <c r="AX49" s="618">
        <v>0</v>
      </c>
      <c r="AY49" s="618">
        <v>0</v>
      </c>
      <c r="AZ49" s="664">
        <v>0</v>
      </c>
      <c r="BA49" s="658">
        <v>0</v>
      </c>
      <c r="BB49" s="658">
        <v>0</v>
      </c>
      <c r="BC49" s="618">
        <v>0</v>
      </c>
      <c r="BD49" s="665">
        <v>0</v>
      </c>
      <c r="BE49" s="652">
        <v>0</v>
      </c>
      <c r="BF49" s="653">
        <v>35.760000000000005</v>
      </c>
      <c r="BG49" s="646">
        <v>87.17833999999999</v>
      </c>
    </row>
    <row r="50" spans="1:59" ht="14.25">
      <c r="A50" s="630" t="s">
        <v>130</v>
      </c>
      <c r="B50" s="645" t="s">
        <v>231</v>
      </c>
      <c r="C50" s="630" t="s">
        <v>112</v>
      </c>
      <c r="D50" s="646">
        <v>39.95786</v>
      </c>
      <c r="E50" s="647">
        <v>0</v>
      </c>
      <c r="F50" s="650">
        <v>0</v>
      </c>
      <c r="G50" s="618">
        <v>0</v>
      </c>
      <c r="H50" s="618">
        <v>0</v>
      </c>
      <c r="I50" s="618">
        <v>0</v>
      </c>
      <c r="J50" s="618">
        <v>0</v>
      </c>
      <c r="K50" s="618">
        <v>0</v>
      </c>
      <c r="L50" s="618">
        <v>0</v>
      </c>
      <c r="M50" s="618">
        <v>0</v>
      </c>
      <c r="N50" s="618">
        <v>0</v>
      </c>
      <c r="O50" s="618">
        <v>0</v>
      </c>
      <c r="P50" s="618">
        <v>0</v>
      </c>
      <c r="Q50" s="618">
        <v>0</v>
      </c>
      <c r="R50" s="684">
        <v>0</v>
      </c>
      <c r="S50" s="618">
        <v>0</v>
      </c>
      <c r="T50" s="618">
        <v>0</v>
      </c>
      <c r="U50" s="618">
        <v>0</v>
      </c>
      <c r="V50" s="618">
        <v>0</v>
      </c>
      <c r="W50" s="618">
        <v>0</v>
      </c>
      <c r="X50" s="618">
        <v>0</v>
      </c>
      <c r="Y50" s="618">
        <v>0</v>
      </c>
      <c r="Z50" s="618">
        <v>0</v>
      </c>
      <c r="AA50" s="650">
        <v>0</v>
      </c>
      <c r="AB50" s="618">
        <v>0</v>
      </c>
      <c r="AC50" s="618">
        <v>0</v>
      </c>
      <c r="AD50" s="618">
        <v>0</v>
      </c>
      <c r="AE50" s="618">
        <v>0</v>
      </c>
      <c r="AF50" s="618">
        <v>0</v>
      </c>
      <c r="AG50" s="618">
        <v>0</v>
      </c>
      <c r="AH50" s="618">
        <v>0</v>
      </c>
      <c r="AI50" s="618">
        <v>0</v>
      </c>
      <c r="AJ50" s="618">
        <v>0</v>
      </c>
      <c r="AK50" s="618">
        <v>0</v>
      </c>
      <c r="AL50" s="618">
        <v>0</v>
      </c>
      <c r="AM50" s="618">
        <v>0</v>
      </c>
      <c r="AN50" s="618">
        <v>0</v>
      </c>
      <c r="AO50" s="618">
        <v>0</v>
      </c>
      <c r="AP50" s="618">
        <v>0</v>
      </c>
      <c r="AQ50" s="618">
        <v>0</v>
      </c>
      <c r="AR50" s="618">
        <v>0</v>
      </c>
      <c r="AS50" s="618">
        <v>0</v>
      </c>
      <c r="AT50" s="618">
        <v>0</v>
      </c>
      <c r="AU50" s="618">
        <v>0</v>
      </c>
      <c r="AV50" s="618">
        <v>0</v>
      </c>
      <c r="AW50" s="648">
        <v>39.95786</v>
      </c>
      <c r="AX50" s="618">
        <v>0</v>
      </c>
      <c r="AY50" s="618">
        <v>0</v>
      </c>
      <c r="AZ50" s="664">
        <v>0</v>
      </c>
      <c r="BA50" s="658">
        <v>0</v>
      </c>
      <c r="BB50" s="658">
        <v>0</v>
      </c>
      <c r="BC50" s="618">
        <v>0</v>
      </c>
      <c r="BD50" s="665">
        <v>0</v>
      </c>
      <c r="BE50" s="652">
        <v>0</v>
      </c>
      <c r="BF50" s="653">
        <v>0</v>
      </c>
      <c r="BG50" s="646">
        <v>39.95786</v>
      </c>
    </row>
    <row r="51" spans="1:59" ht="14.25">
      <c r="A51" s="630" t="s">
        <v>132</v>
      </c>
      <c r="B51" s="645" t="s">
        <v>150</v>
      </c>
      <c r="C51" s="630" t="s">
        <v>151</v>
      </c>
      <c r="D51" s="646">
        <v>8.22197</v>
      </c>
      <c r="E51" s="647">
        <v>0</v>
      </c>
      <c r="F51" s="650">
        <v>0</v>
      </c>
      <c r="G51" s="618">
        <v>0</v>
      </c>
      <c r="H51" s="618">
        <v>0</v>
      </c>
      <c r="I51" s="618">
        <v>0</v>
      </c>
      <c r="J51" s="618">
        <v>0</v>
      </c>
      <c r="K51" s="618">
        <v>0</v>
      </c>
      <c r="L51" s="618">
        <v>0</v>
      </c>
      <c r="M51" s="618">
        <v>0</v>
      </c>
      <c r="N51" s="618">
        <v>0</v>
      </c>
      <c r="O51" s="618">
        <v>0</v>
      </c>
      <c r="P51" s="618">
        <v>0</v>
      </c>
      <c r="Q51" s="618">
        <v>0</v>
      </c>
      <c r="R51" s="684">
        <v>0</v>
      </c>
      <c r="S51" s="618">
        <v>0</v>
      </c>
      <c r="T51" s="618">
        <v>0</v>
      </c>
      <c r="U51" s="618">
        <v>0</v>
      </c>
      <c r="V51" s="618">
        <v>0</v>
      </c>
      <c r="W51" s="618">
        <v>0</v>
      </c>
      <c r="X51" s="618">
        <v>0</v>
      </c>
      <c r="Y51" s="618">
        <v>0</v>
      </c>
      <c r="Z51" s="618">
        <v>0</v>
      </c>
      <c r="AA51" s="650">
        <v>0</v>
      </c>
      <c r="AB51" s="618">
        <v>0</v>
      </c>
      <c r="AC51" s="618">
        <v>0</v>
      </c>
      <c r="AD51" s="618">
        <v>0</v>
      </c>
      <c r="AE51" s="618">
        <v>0</v>
      </c>
      <c r="AF51" s="618">
        <v>0</v>
      </c>
      <c r="AG51" s="618">
        <v>0</v>
      </c>
      <c r="AH51" s="618">
        <v>0</v>
      </c>
      <c r="AI51" s="618">
        <v>0</v>
      </c>
      <c r="AJ51" s="618">
        <v>0</v>
      </c>
      <c r="AK51" s="618">
        <v>0</v>
      </c>
      <c r="AL51" s="618">
        <v>0</v>
      </c>
      <c r="AM51" s="618">
        <v>0</v>
      </c>
      <c r="AN51" s="618">
        <v>0</v>
      </c>
      <c r="AO51" s="618">
        <v>0</v>
      </c>
      <c r="AP51" s="618">
        <v>0</v>
      </c>
      <c r="AQ51" s="618">
        <v>0</v>
      </c>
      <c r="AR51" s="618">
        <v>0</v>
      </c>
      <c r="AS51" s="618">
        <v>0</v>
      </c>
      <c r="AT51" s="618">
        <v>0</v>
      </c>
      <c r="AU51" s="618">
        <v>0</v>
      </c>
      <c r="AV51" s="618">
        <v>0</v>
      </c>
      <c r="AW51" s="618">
        <v>0</v>
      </c>
      <c r="AX51" s="648">
        <v>8.22197</v>
      </c>
      <c r="AY51" s="618">
        <v>0</v>
      </c>
      <c r="AZ51" s="664">
        <v>0</v>
      </c>
      <c r="BA51" s="658">
        <v>0</v>
      </c>
      <c r="BB51" s="658">
        <v>0</v>
      </c>
      <c r="BC51" s="618">
        <v>0</v>
      </c>
      <c r="BD51" s="665">
        <v>0</v>
      </c>
      <c r="BE51" s="652">
        <v>0</v>
      </c>
      <c r="BF51" s="653">
        <v>0.03</v>
      </c>
      <c r="BG51" s="646">
        <v>8.25197</v>
      </c>
    </row>
    <row r="52" spans="1:59" ht="14.25">
      <c r="A52" s="630" t="s">
        <v>135</v>
      </c>
      <c r="B52" s="645" t="s">
        <v>153</v>
      </c>
      <c r="C52" s="630" t="s">
        <v>154</v>
      </c>
      <c r="D52" s="646">
        <v>0.9626</v>
      </c>
      <c r="E52" s="647">
        <v>0</v>
      </c>
      <c r="F52" s="650">
        <v>0</v>
      </c>
      <c r="G52" s="618">
        <v>0</v>
      </c>
      <c r="H52" s="618">
        <v>0</v>
      </c>
      <c r="I52" s="618">
        <v>0</v>
      </c>
      <c r="J52" s="618">
        <v>0</v>
      </c>
      <c r="K52" s="618">
        <v>0</v>
      </c>
      <c r="L52" s="618">
        <v>0</v>
      </c>
      <c r="M52" s="618">
        <v>0</v>
      </c>
      <c r="N52" s="618">
        <v>0</v>
      </c>
      <c r="O52" s="618">
        <v>0</v>
      </c>
      <c r="P52" s="618">
        <v>0</v>
      </c>
      <c r="Q52" s="618">
        <v>0</v>
      </c>
      <c r="R52" s="684">
        <v>0</v>
      </c>
      <c r="S52" s="618">
        <v>0</v>
      </c>
      <c r="T52" s="618">
        <v>0</v>
      </c>
      <c r="U52" s="618">
        <v>0</v>
      </c>
      <c r="V52" s="618">
        <v>0</v>
      </c>
      <c r="W52" s="618">
        <v>0</v>
      </c>
      <c r="X52" s="618">
        <v>0</v>
      </c>
      <c r="Y52" s="618">
        <v>0</v>
      </c>
      <c r="Z52" s="618">
        <v>0</v>
      </c>
      <c r="AA52" s="650">
        <v>0</v>
      </c>
      <c r="AB52" s="618">
        <v>0</v>
      </c>
      <c r="AC52" s="618">
        <v>0</v>
      </c>
      <c r="AD52" s="618">
        <v>0</v>
      </c>
      <c r="AE52" s="618">
        <v>0</v>
      </c>
      <c r="AF52" s="618">
        <v>0</v>
      </c>
      <c r="AG52" s="618">
        <v>0</v>
      </c>
      <c r="AH52" s="618">
        <v>0</v>
      </c>
      <c r="AI52" s="618">
        <v>0</v>
      </c>
      <c r="AJ52" s="618">
        <v>0</v>
      </c>
      <c r="AK52" s="618">
        <v>0</v>
      </c>
      <c r="AL52" s="618">
        <v>0</v>
      </c>
      <c r="AM52" s="618">
        <v>0</v>
      </c>
      <c r="AN52" s="618">
        <v>0</v>
      </c>
      <c r="AO52" s="618">
        <v>0</v>
      </c>
      <c r="AP52" s="618">
        <v>0</v>
      </c>
      <c r="AQ52" s="618">
        <v>0</v>
      </c>
      <c r="AR52" s="618">
        <v>0</v>
      </c>
      <c r="AS52" s="618">
        <v>0</v>
      </c>
      <c r="AT52" s="618">
        <v>0</v>
      </c>
      <c r="AU52" s="618">
        <v>0</v>
      </c>
      <c r="AV52" s="618">
        <v>0</v>
      </c>
      <c r="AW52" s="618">
        <v>0</v>
      </c>
      <c r="AX52" s="618">
        <v>0</v>
      </c>
      <c r="AY52" s="648">
        <v>0.9626</v>
      </c>
      <c r="AZ52" s="664">
        <v>0</v>
      </c>
      <c r="BA52" s="658">
        <v>0</v>
      </c>
      <c r="BB52" s="658">
        <v>0</v>
      </c>
      <c r="BC52" s="618">
        <v>0</v>
      </c>
      <c r="BD52" s="665">
        <v>0</v>
      </c>
      <c r="BE52" s="652">
        <v>0</v>
      </c>
      <c r="BF52" s="653">
        <v>13.5</v>
      </c>
      <c r="BG52" s="646">
        <v>14.4626</v>
      </c>
    </row>
    <row r="53" spans="1:59" ht="14.25">
      <c r="A53" s="630" t="s">
        <v>137</v>
      </c>
      <c r="B53" s="645" t="s">
        <v>128</v>
      </c>
      <c r="C53" s="630" t="s">
        <v>129</v>
      </c>
      <c r="D53" s="646">
        <v>1.32008</v>
      </c>
      <c r="E53" s="637">
        <v>0</v>
      </c>
      <c r="F53" s="650">
        <v>0</v>
      </c>
      <c r="G53" s="618">
        <v>0</v>
      </c>
      <c r="H53" s="618">
        <v>0</v>
      </c>
      <c r="I53" s="618">
        <v>0</v>
      </c>
      <c r="J53" s="618">
        <v>0</v>
      </c>
      <c r="K53" s="618">
        <v>0</v>
      </c>
      <c r="L53" s="618">
        <v>0</v>
      </c>
      <c r="M53" s="618">
        <v>0</v>
      </c>
      <c r="N53" s="618">
        <v>0</v>
      </c>
      <c r="O53" s="618">
        <v>0</v>
      </c>
      <c r="P53" s="618">
        <v>0</v>
      </c>
      <c r="Q53" s="618">
        <v>0</v>
      </c>
      <c r="R53" s="684">
        <v>0</v>
      </c>
      <c r="S53" s="618">
        <v>0</v>
      </c>
      <c r="T53" s="618">
        <v>0</v>
      </c>
      <c r="U53" s="618">
        <v>0</v>
      </c>
      <c r="V53" s="618">
        <v>0</v>
      </c>
      <c r="W53" s="618">
        <v>0</v>
      </c>
      <c r="X53" s="618">
        <v>0</v>
      </c>
      <c r="Y53" s="618">
        <v>0</v>
      </c>
      <c r="Z53" s="618">
        <v>0</v>
      </c>
      <c r="AA53" s="650">
        <v>0</v>
      </c>
      <c r="AB53" s="618">
        <v>0</v>
      </c>
      <c r="AC53" s="618">
        <v>0</v>
      </c>
      <c r="AD53" s="618">
        <v>0</v>
      </c>
      <c r="AE53" s="618">
        <v>0</v>
      </c>
      <c r="AF53" s="618">
        <v>0</v>
      </c>
      <c r="AG53" s="618">
        <v>0</v>
      </c>
      <c r="AH53" s="618">
        <v>0</v>
      </c>
      <c r="AI53" s="618">
        <v>0</v>
      </c>
      <c r="AJ53" s="618">
        <v>0</v>
      </c>
      <c r="AK53" s="618">
        <v>0</v>
      </c>
      <c r="AL53" s="618">
        <v>0</v>
      </c>
      <c r="AM53" s="618">
        <v>0</v>
      </c>
      <c r="AN53" s="618">
        <v>0</v>
      </c>
      <c r="AO53" s="618">
        <v>0</v>
      </c>
      <c r="AP53" s="618">
        <v>0</v>
      </c>
      <c r="AQ53" s="618">
        <v>0</v>
      </c>
      <c r="AR53" s="618">
        <v>0</v>
      </c>
      <c r="AS53" s="618">
        <v>0</v>
      </c>
      <c r="AT53" s="618">
        <v>0</v>
      </c>
      <c r="AU53" s="618">
        <v>0</v>
      </c>
      <c r="AV53" s="618">
        <v>0</v>
      </c>
      <c r="AW53" s="618">
        <v>0</v>
      </c>
      <c r="AX53" s="618">
        <v>0</v>
      </c>
      <c r="AY53" s="618">
        <v>0</v>
      </c>
      <c r="AZ53" s="648">
        <v>1.32008</v>
      </c>
      <c r="BA53" s="618">
        <v>0</v>
      </c>
      <c r="BB53" s="618">
        <v>0</v>
      </c>
      <c r="BC53" s="618">
        <v>0</v>
      </c>
      <c r="BD53" s="665">
        <v>0</v>
      </c>
      <c r="BE53" s="652">
        <v>0</v>
      </c>
      <c r="BF53" s="653">
        <v>0</v>
      </c>
      <c r="BG53" s="646">
        <v>1.32008</v>
      </c>
    </row>
    <row r="54" spans="1:59" ht="14.25">
      <c r="A54" s="696" t="s">
        <v>149</v>
      </c>
      <c r="B54" s="697" t="s">
        <v>232</v>
      </c>
      <c r="C54" s="630" t="s">
        <v>136</v>
      </c>
      <c r="D54" s="646">
        <v>1136.95585</v>
      </c>
      <c r="E54" s="647">
        <v>0</v>
      </c>
      <c r="F54" s="650">
        <v>0</v>
      </c>
      <c r="G54" s="618">
        <v>0</v>
      </c>
      <c r="H54" s="618">
        <v>0</v>
      </c>
      <c r="I54" s="618">
        <v>0</v>
      </c>
      <c r="J54" s="618">
        <v>0</v>
      </c>
      <c r="K54" s="618">
        <v>0</v>
      </c>
      <c r="L54" s="618">
        <v>0</v>
      </c>
      <c r="M54" s="618">
        <v>0</v>
      </c>
      <c r="N54" s="618">
        <v>0</v>
      </c>
      <c r="O54" s="618">
        <v>0</v>
      </c>
      <c r="P54" s="618">
        <v>0</v>
      </c>
      <c r="Q54" s="618">
        <v>0</v>
      </c>
      <c r="R54" s="684">
        <v>0</v>
      </c>
      <c r="S54" s="618">
        <v>0</v>
      </c>
      <c r="T54" s="618">
        <v>0</v>
      </c>
      <c r="U54" s="618">
        <v>0</v>
      </c>
      <c r="V54" s="618">
        <v>0</v>
      </c>
      <c r="W54" s="618">
        <v>0</v>
      </c>
      <c r="X54" s="618">
        <v>0</v>
      </c>
      <c r="Y54" s="618">
        <v>0</v>
      </c>
      <c r="Z54" s="618">
        <v>0</v>
      </c>
      <c r="AA54" s="650">
        <v>0</v>
      </c>
      <c r="AB54" s="618">
        <v>0</v>
      </c>
      <c r="AC54" s="618">
        <v>0</v>
      </c>
      <c r="AD54" s="618">
        <v>0</v>
      </c>
      <c r="AE54" s="618">
        <v>0</v>
      </c>
      <c r="AF54" s="618">
        <v>0</v>
      </c>
      <c r="AG54" s="618">
        <v>0</v>
      </c>
      <c r="AH54" s="618">
        <v>0</v>
      </c>
      <c r="AI54" s="618">
        <v>0</v>
      </c>
      <c r="AJ54" s="618">
        <v>0</v>
      </c>
      <c r="AK54" s="618">
        <v>0</v>
      </c>
      <c r="AL54" s="618">
        <v>0</v>
      </c>
      <c r="AM54" s="618">
        <v>0</v>
      </c>
      <c r="AN54" s="618">
        <v>0</v>
      </c>
      <c r="AO54" s="618">
        <v>0</v>
      </c>
      <c r="AP54" s="618">
        <v>0</v>
      </c>
      <c r="AQ54" s="618">
        <v>0</v>
      </c>
      <c r="AR54" s="618">
        <v>0</v>
      </c>
      <c r="AS54" s="618">
        <v>0</v>
      </c>
      <c r="AT54" s="618">
        <v>0</v>
      </c>
      <c r="AU54" s="618">
        <v>0</v>
      </c>
      <c r="AV54" s="618">
        <v>0</v>
      </c>
      <c r="AW54" s="618">
        <v>0</v>
      </c>
      <c r="AX54" s="618">
        <v>0</v>
      </c>
      <c r="AY54" s="618">
        <v>0</v>
      </c>
      <c r="AZ54" s="664">
        <v>0</v>
      </c>
      <c r="BA54" s="648">
        <v>1136.95585</v>
      </c>
      <c r="BB54" s="658">
        <v>0</v>
      </c>
      <c r="BC54" s="618">
        <v>0</v>
      </c>
      <c r="BD54" s="665">
        <v>0</v>
      </c>
      <c r="BE54" s="652">
        <v>0</v>
      </c>
      <c r="BF54" s="653">
        <v>0</v>
      </c>
      <c r="BG54" s="646">
        <v>1136.95585</v>
      </c>
    </row>
    <row r="55" spans="1:59" ht="14.25">
      <c r="A55" s="696" t="s">
        <v>152</v>
      </c>
      <c r="B55" s="697" t="s">
        <v>133</v>
      </c>
      <c r="C55" s="630" t="s">
        <v>134</v>
      </c>
      <c r="D55" s="646">
        <v>492.8387299999999</v>
      </c>
      <c r="E55" s="647">
        <v>0</v>
      </c>
      <c r="F55" s="650">
        <v>0</v>
      </c>
      <c r="G55" s="618">
        <v>0</v>
      </c>
      <c r="H55" s="618">
        <v>0</v>
      </c>
      <c r="I55" s="618">
        <v>0</v>
      </c>
      <c r="J55" s="618">
        <v>0</v>
      </c>
      <c r="K55" s="618">
        <v>0</v>
      </c>
      <c r="L55" s="618">
        <v>0</v>
      </c>
      <c r="M55" s="618">
        <v>0</v>
      </c>
      <c r="N55" s="618">
        <v>0</v>
      </c>
      <c r="O55" s="618">
        <v>0</v>
      </c>
      <c r="P55" s="618">
        <v>0</v>
      </c>
      <c r="Q55" s="618">
        <v>0</v>
      </c>
      <c r="R55" s="684">
        <v>0</v>
      </c>
      <c r="S55" s="618">
        <v>0</v>
      </c>
      <c r="T55" s="618">
        <v>0</v>
      </c>
      <c r="U55" s="618">
        <v>0</v>
      </c>
      <c r="V55" s="618">
        <v>0</v>
      </c>
      <c r="W55" s="618">
        <v>0</v>
      </c>
      <c r="X55" s="618">
        <v>0</v>
      </c>
      <c r="Y55" s="618">
        <v>0</v>
      </c>
      <c r="Z55" s="618">
        <v>0</v>
      </c>
      <c r="AA55" s="650">
        <v>0</v>
      </c>
      <c r="AB55" s="618">
        <v>0</v>
      </c>
      <c r="AC55" s="618">
        <v>0</v>
      </c>
      <c r="AD55" s="618">
        <v>0</v>
      </c>
      <c r="AE55" s="618">
        <v>0</v>
      </c>
      <c r="AF55" s="618">
        <v>0</v>
      </c>
      <c r="AG55" s="618">
        <v>0</v>
      </c>
      <c r="AH55" s="618">
        <v>0</v>
      </c>
      <c r="AI55" s="618">
        <v>0</v>
      </c>
      <c r="AJ55" s="618">
        <v>0</v>
      </c>
      <c r="AK55" s="618">
        <v>0</v>
      </c>
      <c r="AL55" s="618">
        <v>0</v>
      </c>
      <c r="AM55" s="618">
        <v>0</v>
      </c>
      <c r="AN55" s="618">
        <v>0</v>
      </c>
      <c r="AO55" s="618">
        <v>0</v>
      </c>
      <c r="AP55" s="618">
        <v>0</v>
      </c>
      <c r="AQ55" s="618">
        <v>0</v>
      </c>
      <c r="AR55" s="618">
        <v>0</v>
      </c>
      <c r="AS55" s="618">
        <v>0</v>
      </c>
      <c r="AT55" s="618">
        <v>0</v>
      </c>
      <c r="AU55" s="618">
        <v>0</v>
      </c>
      <c r="AV55" s="618">
        <v>0</v>
      </c>
      <c r="AW55" s="618">
        <v>0</v>
      </c>
      <c r="AX55" s="618">
        <v>0</v>
      </c>
      <c r="AY55" s="618">
        <v>0</v>
      </c>
      <c r="AZ55" s="664">
        <v>0</v>
      </c>
      <c r="BA55" s="658">
        <v>0</v>
      </c>
      <c r="BB55" s="648">
        <v>492.8387299999999</v>
      </c>
      <c r="BC55" s="618">
        <v>0</v>
      </c>
      <c r="BD55" s="665">
        <v>0</v>
      </c>
      <c r="BE55" s="652">
        <v>0</v>
      </c>
      <c r="BF55" s="653">
        <v>0</v>
      </c>
      <c r="BG55" s="646">
        <v>492.8387299999999</v>
      </c>
    </row>
    <row r="56" spans="1:59" ht="14.25">
      <c r="A56" s="696" t="s">
        <v>976</v>
      </c>
      <c r="B56" s="697" t="s">
        <v>156</v>
      </c>
      <c r="C56" s="630" t="s">
        <v>157</v>
      </c>
      <c r="D56" s="646">
        <v>9.37102</v>
      </c>
      <c r="E56" s="647">
        <v>0</v>
      </c>
      <c r="F56" s="650">
        <v>0</v>
      </c>
      <c r="G56" s="618">
        <v>0</v>
      </c>
      <c r="H56" s="618">
        <v>0</v>
      </c>
      <c r="I56" s="618">
        <v>0</v>
      </c>
      <c r="J56" s="618">
        <v>0</v>
      </c>
      <c r="K56" s="618">
        <v>0</v>
      </c>
      <c r="L56" s="618">
        <v>0</v>
      </c>
      <c r="M56" s="618">
        <v>0</v>
      </c>
      <c r="N56" s="618">
        <v>0</v>
      </c>
      <c r="O56" s="618">
        <v>0</v>
      </c>
      <c r="P56" s="618">
        <v>0</v>
      </c>
      <c r="Q56" s="618">
        <v>0</v>
      </c>
      <c r="R56" s="684">
        <v>0</v>
      </c>
      <c r="S56" s="618">
        <v>0</v>
      </c>
      <c r="T56" s="618">
        <v>0</v>
      </c>
      <c r="U56" s="618">
        <v>0</v>
      </c>
      <c r="V56" s="618">
        <v>0</v>
      </c>
      <c r="W56" s="618">
        <v>0</v>
      </c>
      <c r="X56" s="618">
        <v>0</v>
      </c>
      <c r="Y56" s="618">
        <v>0</v>
      </c>
      <c r="Z56" s="618">
        <v>0</v>
      </c>
      <c r="AA56" s="650">
        <v>0</v>
      </c>
      <c r="AB56" s="618">
        <v>0</v>
      </c>
      <c r="AC56" s="618">
        <v>0</v>
      </c>
      <c r="AD56" s="618">
        <v>0</v>
      </c>
      <c r="AE56" s="618">
        <v>0</v>
      </c>
      <c r="AF56" s="618">
        <v>0</v>
      </c>
      <c r="AG56" s="618">
        <v>0</v>
      </c>
      <c r="AH56" s="618">
        <v>0</v>
      </c>
      <c r="AI56" s="618">
        <v>0</v>
      </c>
      <c r="AJ56" s="618">
        <v>0</v>
      </c>
      <c r="AK56" s="618">
        <v>0</v>
      </c>
      <c r="AL56" s="618">
        <v>0</v>
      </c>
      <c r="AM56" s="618">
        <v>0</v>
      </c>
      <c r="AN56" s="618">
        <v>0</v>
      </c>
      <c r="AO56" s="618">
        <v>0</v>
      </c>
      <c r="AP56" s="618">
        <v>0</v>
      </c>
      <c r="AQ56" s="618">
        <v>0</v>
      </c>
      <c r="AR56" s="618">
        <v>0</v>
      </c>
      <c r="AS56" s="618">
        <v>0</v>
      </c>
      <c r="AT56" s="618">
        <v>0</v>
      </c>
      <c r="AU56" s="618">
        <v>0</v>
      </c>
      <c r="AV56" s="618">
        <v>0</v>
      </c>
      <c r="AW56" s="618">
        <v>0</v>
      </c>
      <c r="AX56" s="618">
        <v>0</v>
      </c>
      <c r="AY56" s="618">
        <v>0</v>
      </c>
      <c r="AZ56" s="664">
        <v>0</v>
      </c>
      <c r="BA56" s="658">
        <v>0</v>
      </c>
      <c r="BB56" s="658">
        <v>0</v>
      </c>
      <c r="BC56" s="648">
        <v>9.37102</v>
      </c>
      <c r="BD56" s="665">
        <v>0</v>
      </c>
      <c r="BE56" s="652">
        <v>0</v>
      </c>
      <c r="BF56" s="653">
        <v>155.45000000000002</v>
      </c>
      <c r="BG56" s="646">
        <v>164.82102</v>
      </c>
    </row>
    <row r="57" spans="1:59" ht="14.25">
      <c r="A57" s="698" t="s">
        <v>158</v>
      </c>
      <c r="B57" s="641" t="s">
        <v>159</v>
      </c>
      <c r="C57" s="629" t="s">
        <v>160</v>
      </c>
      <c r="D57" s="636">
        <v>0</v>
      </c>
      <c r="E57" s="647">
        <v>0</v>
      </c>
      <c r="F57" s="637">
        <v>0</v>
      </c>
      <c r="G57" s="665">
        <v>0</v>
      </c>
      <c r="H57" s="665">
        <v>0</v>
      </c>
      <c r="I57" s="665">
        <v>0</v>
      </c>
      <c r="J57" s="665">
        <v>0</v>
      </c>
      <c r="K57" s="665">
        <v>0</v>
      </c>
      <c r="L57" s="665">
        <v>0</v>
      </c>
      <c r="M57" s="665">
        <v>0</v>
      </c>
      <c r="N57" s="665">
        <v>0</v>
      </c>
      <c r="O57" s="665">
        <v>0</v>
      </c>
      <c r="P57" s="665">
        <v>0</v>
      </c>
      <c r="Q57" s="665">
        <v>0</v>
      </c>
      <c r="R57" s="684">
        <v>0</v>
      </c>
      <c r="S57" s="660">
        <v>0</v>
      </c>
      <c r="T57" s="660">
        <v>0</v>
      </c>
      <c r="U57" s="665">
        <v>0</v>
      </c>
      <c r="V57" s="665">
        <v>0</v>
      </c>
      <c r="W57" s="665">
        <v>0</v>
      </c>
      <c r="X57" s="665">
        <v>0</v>
      </c>
      <c r="Y57" s="665">
        <v>0</v>
      </c>
      <c r="Z57" s="665">
        <v>0</v>
      </c>
      <c r="AA57" s="650">
        <v>0</v>
      </c>
      <c r="AB57" s="660">
        <v>0</v>
      </c>
      <c r="AC57" s="660">
        <v>0</v>
      </c>
      <c r="AD57" s="660">
        <v>0</v>
      </c>
      <c r="AE57" s="660">
        <v>0</v>
      </c>
      <c r="AF57" s="660">
        <v>0</v>
      </c>
      <c r="AG57" s="660">
        <v>0</v>
      </c>
      <c r="AH57" s="660">
        <v>0</v>
      </c>
      <c r="AI57" s="660">
        <v>0</v>
      </c>
      <c r="AJ57" s="660">
        <v>0</v>
      </c>
      <c r="AK57" s="660">
        <v>0</v>
      </c>
      <c r="AL57" s="660">
        <v>0</v>
      </c>
      <c r="AM57" s="665">
        <v>0</v>
      </c>
      <c r="AN57" s="665">
        <v>0</v>
      </c>
      <c r="AO57" s="665">
        <v>0</v>
      </c>
      <c r="AP57" s="665">
        <v>0</v>
      </c>
      <c r="AQ57" s="665">
        <v>0</v>
      </c>
      <c r="AR57" s="665">
        <v>0</v>
      </c>
      <c r="AS57" s="665">
        <v>0</v>
      </c>
      <c r="AT57" s="665">
        <v>0</v>
      </c>
      <c r="AU57" s="665">
        <v>0</v>
      </c>
      <c r="AV57" s="665">
        <v>0</v>
      </c>
      <c r="AW57" s="665">
        <v>0</v>
      </c>
      <c r="AX57" s="665">
        <v>0</v>
      </c>
      <c r="AY57" s="665">
        <v>0</v>
      </c>
      <c r="AZ57" s="664">
        <v>0</v>
      </c>
      <c r="BA57" s="660">
        <v>0</v>
      </c>
      <c r="BB57" s="660">
        <v>0</v>
      </c>
      <c r="BC57" s="665">
        <v>0</v>
      </c>
      <c r="BD57" s="642">
        <v>0</v>
      </c>
      <c r="BE57" s="652">
        <v>0</v>
      </c>
      <c r="BF57" s="668">
        <v>0</v>
      </c>
      <c r="BG57" s="646">
        <v>0</v>
      </c>
    </row>
    <row r="58" spans="1:59" ht="14.25">
      <c r="A58" s="699"/>
      <c r="B58" s="699" t="s">
        <v>223</v>
      </c>
      <c r="C58" s="700"/>
      <c r="D58" s="652"/>
      <c r="E58" s="701">
        <v>0</v>
      </c>
      <c r="F58" s="652">
        <v>0</v>
      </c>
      <c r="G58" s="652">
        <v>0</v>
      </c>
      <c r="H58" s="652">
        <v>0</v>
      </c>
      <c r="I58" s="652">
        <v>0</v>
      </c>
      <c r="J58" s="652">
        <v>0</v>
      </c>
      <c r="K58" s="652">
        <v>0</v>
      </c>
      <c r="L58" s="652">
        <v>0</v>
      </c>
      <c r="M58" s="652">
        <v>0</v>
      </c>
      <c r="N58" s="652">
        <v>0</v>
      </c>
      <c r="O58" s="652">
        <v>0</v>
      </c>
      <c r="P58" s="652">
        <v>0</v>
      </c>
      <c r="Q58" s="652">
        <v>0</v>
      </c>
      <c r="R58" s="701">
        <v>992.60521</v>
      </c>
      <c r="S58" s="652">
        <v>30</v>
      </c>
      <c r="T58" s="652">
        <v>0</v>
      </c>
      <c r="U58" s="652">
        <v>0</v>
      </c>
      <c r="V58" s="652">
        <v>0</v>
      </c>
      <c r="W58" s="652">
        <v>100</v>
      </c>
      <c r="X58" s="652">
        <v>10.9867</v>
      </c>
      <c r="Y58" s="652">
        <v>49.58936000000001</v>
      </c>
      <c r="Z58" s="652">
        <v>0</v>
      </c>
      <c r="AA58" s="652">
        <v>328.29605</v>
      </c>
      <c r="AB58" s="652">
        <v>203.25684999999996</v>
      </c>
      <c r="AC58" s="652">
        <v>40.01</v>
      </c>
      <c r="AD58" s="652">
        <v>78.0323</v>
      </c>
      <c r="AE58" s="652">
        <v>0.3</v>
      </c>
      <c r="AF58" s="652">
        <v>0</v>
      </c>
      <c r="AG58" s="652">
        <v>0.28</v>
      </c>
      <c r="AH58" s="652">
        <v>5.38</v>
      </c>
      <c r="AI58" s="652">
        <v>1.0369</v>
      </c>
      <c r="AJ58" s="652">
        <v>0</v>
      </c>
      <c r="AK58" s="652">
        <v>0</v>
      </c>
      <c r="AL58" s="652">
        <v>0.403</v>
      </c>
      <c r="AM58" s="652">
        <v>0</v>
      </c>
      <c r="AN58" s="652">
        <v>0</v>
      </c>
      <c r="AO58" s="652">
        <v>37</v>
      </c>
      <c r="AP58" s="652">
        <v>221.77310000000003</v>
      </c>
      <c r="AQ58" s="652">
        <v>0</v>
      </c>
      <c r="AR58" s="652">
        <v>11.08</v>
      </c>
      <c r="AS58" s="652">
        <v>0.2</v>
      </c>
      <c r="AT58" s="652">
        <v>0</v>
      </c>
      <c r="AU58" s="652">
        <v>0</v>
      </c>
      <c r="AV58" s="652">
        <v>35.760000000000005</v>
      </c>
      <c r="AW58" s="652">
        <v>0</v>
      </c>
      <c r="AX58" s="652">
        <v>0.03</v>
      </c>
      <c r="AY58" s="652">
        <v>13.5</v>
      </c>
      <c r="AZ58" s="701">
        <v>0</v>
      </c>
      <c r="BA58" s="652">
        <v>0</v>
      </c>
      <c r="BB58" s="652">
        <v>0</v>
      </c>
      <c r="BC58" s="652">
        <v>155.45000000000002</v>
      </c>
      <c r="BD58" s="643">
        <v>0</v>
      </c>
      <c r="BE58" s="652"/>
      <c r="BF58" s="652"/>
      <c r="BG58" s="652"/>
    </row>
  </sheetData>
  <sheetProtection/>
  <mergeCells count="3">
    <mergeCell ref="A3:A4"/>
    <mergeCell ref="B3:B4"/>
    <mergeCell ref="C3:C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R572"/>
  <sheetViews>
    <sheetView tabSelected="1" zoomScalePageLayoutView="0" workbookViewId="0" topLeftCell="A1">
      <pane xSplit="4" ySplit="5" topLeftCell="E347" activePane="bottomRight" state="frozen"/>
      <selection pane="topLeft" activeCell="F4" sqref="F4"/>
      <selection pane="topRight" activeCell="F4" sqref="F4"/>
      <selection pane="bottomLeft" activeCell="F4" sqref="F4"/>
      <selection pane="bottomRight" activeCell="I357" sqref="I357"/>
    </sheetView>
  </sheetViews>
  <sheetFormatPr defaultColWidth="26.50390625" defaultRowHeight="14.25"/>
  <cols>
    <col min="1" max="1" width="4.125" style="423" customWidth="1"/>
    <col min="2" max="2" width="35.00390625" style="424" bestFit="1" customWidth="1"/>
    <col min="3" max="3" width="10.75390625" style="425" hidden="1" customWidth="1"/>
    <col min="4" max="4" width="4.875" style="425" hidden="1" customWidth="1"/>
    <col min="5" max="5" width="6.25390625" style="426" hidden="1" customWidth="1"/>
    <col min="6" max="6" width="6.50390625" style="426" hidden="1" customWidth="1"/>
    <col min="7" max="7" width="4.625" style="426" hidden="1" customWidth="1"/>
    <col min="8" max="8" width="6.25390625" style="537" customWidth="1"/>
    <col min="9" max="9" width="6.25390625" style="426" customWidth="1"/>
    <col min="10" max="10" width="7.125" style="531" customWidth="1"/>
    <col min="11" max="11" width="10.75390625" style="426" customWidth="1"/>
    <col min="12" max="13" width="10.75390625" style="425" hidden="1" customWidth="1"/>
    <col min="14" max="14" width="7.75390625" style="425" hidden="1" customWidth="1"/>
    <col min="15" max="15" width="11.75390625" style="425" customWidth="1"/>
    <col min="16" max="16" width="58.375" style="424" bestFit="1" customWidth="1"/>
    <col min="17" max="17" width="10.75390625" style="424" hidden="1" customWidth="1"/>
    <col min="18" max="18" width="17.50390625" style="424" hidden="1" customWidth="1"/>
    <col min="19" max="16384" width="26.50390625" style="111" customWidth="1"/>
  </cols>
  <sheetData>
    <row r="1" spans="1:18" s="428" customFormat="1" ht="16.5" customHeight="1">
      <c r="A1" s="852" t="s">
        <v>977</v>
      </c>
      <c r="B1" s="852"/>
      <c r="C1" s="852"/>
      <c r="D1" s="852"/>
      <c r="E1" s="852"/>
      <c r="F1" s="852"/>
      <c r="G1" s="852"/>
      <c r="H1" s="852"/>
      <c r="I1" s="852"/>
      <c r="J1" s="852"/>
      <c r="K1" s="852"/>
      <c r="L1" s="852"/>
      <c r="M1" s="852"/>
      <c r="N1" s="852"/>
      <c r="O1" s="852"/>
      <c r="P1" s="852"/>
      <c r="Q1" s="852"/>
      <c r="R1" s="852"/>
    </row>
    <row r="2" spans="1:18" s="428" customFormat="1" ht="16.5" customHeight="1">
      <c r="A2" s="853" t="s">
        <v>849</v>
      </c>
      <c r="B2" s="853"/>
      <c r="C2" s="853"/>
      <c r="D2" s="853"/>
      <c r="E2" s="853"/>
      <c r="F2" s="853"/>
      <c r="G2" s="853"/>
      <c r="H2" s="853"/>
      <c r="I2" s="853"/>
      <c r="J2" s="853"/>
      <c r="K2" s="853"/>
      <c r="L2" s="853"/>
      <c r="M2" s="853"/>
      <c r="N2" s="853"/>
      <c r="O2" s="853"/>
      <c r="P2" s="853"/>
      <c r="Q2" s="853"/>
      <c r="R2" s="853"/>
    </row>
    <row r="3" spans="1:18" s="428" customFormat="1" ht="16.5" customHeight="1">
      <c r="A3" s="858" t="s">
        <v>19</v>
      </c>
      <c r="B3" s="858" t="s">
        <v>326</v>
      </c>
      <c r="C3" s="427" t="s">
        <v>256</v>
      </c>
      <c r="D3" s="427" t="s">
        <v>654</v>
      </c>
      <c r="E3" s="855" t="s">
        <v>655</v>
      </c>
      <c r="F3" s="856"/>
      <c r="G3" s="857" t="s">
        <v>851</v>
      </c>
      <c r="H3" s="857"/>
      <c r="I3" s="857" t="s">
        <v>852</v>
      </c>
      <c r="J3" s="854" t="s">
        <v>17</v>
      </c>
      <c r="K3" s="854"/>
      <c r="L3" s="854" t="s">
        <v>658</v>
      </c>
      <c r="M3" s="854"/>
      <c r="N3" s="427" t="s">
        <v>430</v>
      </c>
      <c r="O3" s="854" t="s">
        <v>256</v>
      </c>
      <c r="P3" s="850" t="s">
        <v>327</v>
      </c>
      <c r="Q3" s="335" t="s">
        <v>659</v>
      </c>
      <c r="R3" s="335" t="s">
        <v>257</v>
      </c>
    </row>
    <row r="4" spans="1:18" s="428" customFormat="1" ht="33" customHeight="1">
      <c r="A4" s="858"/>
      <c r="B4" s="858"/>
      <c r="C4" s="427"/>
      <c r="D4" s="427"/>
      <c r="E4" s="526" t="s">
        <v>656</v>
      </c>
      <c r="F4" s="526" t="s">
        <v>22</v>
      </c>
      <c r="G4" s="857"/>
      <c r="H4" s="857"/>
      <c r="I4" s="857"/>
      <c r="J4" s="571" t="s">
        <v>22</v>
      </c>
      <c r="K4" s="526" t="s">
        <v>850</v>
      </c>
      <c r="L4" s="427" t="s">
        <v>0</v>
      </c>
      <c r="M4" s="427" t="s">
        <v>657</v>
      </c>
      <c r="N4" s="427"/>
      <c r="O4" s="854"/>
      <c r="P4" s="851"/>
      <c r="Q4" s="335"/>
      <c r="R4" s="335"/>
    </row>
    <row r="5" spans="1:18" s="428" customFormat="1" ht="16.5" customHeight="1">
      <c r="A5" s="333">
        <v>1</v>
      </c>
      <c r="B5" s="334" t="s">
        <v>91</v>
      </c>
      <c r="C5" s="336"/>
      <c r="D5" s="336"/>
      <c r="E5" s="337"/>
      <c r="F5" s="337"/>
      <c r="G5" s="337"/>
      <c r="H5" s="532"/>
      <c r="I5" s="337"/>
      <c r="J5" s="336"/>
      <c r="K5" s="337"/>
      <c r="L5" s="336"/>
      <c r="M5" s="336"/>
      <c r="N5" s="336"/>
      <c r="O5" s="336"/>
      <c r="P5" s="369"/>
      <c r="Q5" s="335"/>
      <c r="R5" s="335"/>
    </row>
    <row r="6" spans="1:18" s="428" customFormat="1" ht="16.5" customHeight="1">
      <c r="A6" s="338">
        <v>1</v>
      </c>
      <c r="B6" s="339" t="s">
        <v>667</v>
      </c>
      <c r="C6" s="341" t="s">
        <v>312</v>
      </c>
      <c r="D6" s="341" t="s">
        <v>313</v>
      </c>
      <c r="E6" s="343" t="s">
        <v>56</v>
      </c>
      <c r="F6" s="343"/>
      <c r="G6" s="343" t="s">
        <v>92</v>
      </c>
      <c r="H6" s="533">
        <v>30</v>
      </c>
      <c r="I6" s="343"/>
      <c r="J6" s="527">
        <f aca="true" t="shared" si="0" ref="J6:J37">H6-F6</f>
        <v>30</v>
      </c>
      <c r="K6" s="343" t="s">
        <v>56</v>
      </c>
      <c r="L6" s="344">
        <v>30</v>
      </c>
      <c r="M6" s="344">
        <v>30</v>
      </c>
      <c r="N6" s="342"/>
      <c r="O6" s="341" t="s">
        <v>312</v>
      </c>
      <c r="P6" s="342" t="s">
        <v>677</v>
      </c>
      <c r="Q6" s="340"/>
      <c r="R6" s="340"/>
    </row>
    <row r="7" spans="1:18" s="428" customFormat="1" ht="16.5" customHeight="1">
      <c r="A7" s="345">
        <v>2</v>
      </c>
      <c r="B7" s="346" t="s">
        <v>668</v>
      </c>
      <c r="C7" s="352" t="s">
        <v>314</v>
      </c>
      <c r="D7" s="352" t="s">
        <v>315</v>
      </c>
      <c r="E7" s="349" t="s">
        <v>56</v>
      </c>
      <c r="F7" s="349"/>
      <c r="G7" s="349" t="s">
        <v>92</v>
      </c>
      <c r="H7" s="534">
        <v>30</v>
      </c>
      <c r="I7" s="349"/>
      <c r="J7" s="528">
        <f t="shared" si="0"/>
        <v>30</v>
      </c>
      <c r="K7" s="349" t="s">
        <v>56</v>
      </c>
      <c r="L7" s="350">
        <v>30</v>
      </c>
      <c r="M7" s="350">
        <v>30</v>
      </c>
      <c r="N7" s="348"/>
      <c r="O7" s="352" t="s">
        <v>314</v>
      </c>
      <c r="P7" s="348" t="s">
        <v>677</v>
      </c>
      <c r="Q7" s="510"/>
      <c r="R7" s="510"/>
    </row>
    <row r="8" spans="1:18" s="428" customFormat="1" ht="16.5" customHeight="1">
      <c r="A8" s="345">
        <v>3</v>
      </c>
      <c r="B8" s="346" t="s">
        <v>328</v>
      </c>
      <c r="C8" s="352" t="s">
        <v>302</v>
      </c>
      <c r="D8" s="352" t="s">
        <v>303</v>
      </c>
      <c r="E8" s="349" t="s">
        <v>56</v>
      </c>
      <c r="F8" s="349"/>
      <c r="G8" s="349" t="s">
        <v>92</v>
      </c>
      <c r="H8" s="534">
        <v>300</v>
      </c>
      <c r="I8" s="349"/>
      <c r="J8" s="528">
        <f t="shared" si="0"/>
        <v>300</v>
      </c>
      <c r="K8" s="349" t="s">
        <v>56</v>
      </c>
      <c r="L8" s="350">
        <v>300</v>
      </c>
      <c r="M8" s="350">
        <v>300</v>
      </c>
      <c r="N8" s="348"/>
      <c r="O8" s="352" t="s">
        <v>302</v>
      </c>
      <c r="P8" s="348" t="s">
        <v>677</v>
      </c>
      <c r="Q8" s="510"/>
      <c r="R8" s="510"/>
    </row>
    <row r="9" spans="1:18" s="428" customFormat="1" ht="16.5" customHeight="1">
      <c r="A9" s="345">
        <v>4</v>
      </c>
      <c r="B9" s="346" t="s">
        <v>329</v>
      </c>
      <c r="C9" s="352" t="s">
        <v>304</v>
      </c>
      <c r="D9" s="352" t="s">
        <v>305</v>
      </c>
      <c r="E9" s="349" t="s">
        <v>56</v>
      </c>
      <c r="F9" s="349"/>
      <c r="G9" s="349" t="s">
        <v>92</v>
      </c>
      <c r="H9" s="534">
        <v>22.19</v>
      </c>
      <c r="I9" s="349"/>
      <c r="J9" s="528">
        <f t="shared" si="0"/>
        <v>22.19</v>
      </c>
      <c r="K9" s="349" t="s">
        <v>56</v>
      </c>
      <c r="L9" s="350">
        <v>22.19</v>
      </c>
      <c r="M9" s="350">
        <v>22.19</v>
      </c>
      <c r="N9" s="348"/>
      <c r="O9" s="352" t="s">
        <v>304</v>
      </c>
      <c r="P9" s="348" t="s">
        <v>677</v>
      </c>
      <c r="Q9" s="510"/>
      <c r="R9" s="510"/>
    </row>
    <row r="10" spans="1:18" s="428" customFormat="1" ht="16.5" customHeight="1">
      <c r="A10" s="345">
        <v>5</v>
      </c>
      <c r="B10" s="346" t="s">
        <v>669</v>
      </c>
      <c r="C10" s="352" t="s">
        <v>304</v>
      </c>
      <c r="D10" s="352" t="s">
        <v>305</v>
      </c>
      <c r="E10" s="349" t="s">
        <v>56</v>
      </c>
      <c r="F10" s="349"/>
      <c r="G10" s="349" t="s">
        <v>92</v>
      </c>
      <c r="H10" s="534">
        <v>30</v>
      </c>
      <c r="I10" s="349"/>
      <c r="J10" s="528">
        <f t="shared" si="0"/>
        <v>30</v>
      </c>
      <c r="K10" s="349" t="s">
        <v>56</v>
      </c>
      <c r="L10" s="350">
        <v>30</v>
      </c>
      <c r="M10" s="350">
        <v>30</v>
      </c>
      <c r="N10" s="348"/>
      <c r="O10" s="352" t="s">
        <v>304</v>
      </c>
      <c r="P10" s="348" t="s">
        <v>677</v>
      </c>
      <c r="Q10" s="510"/>
      <c r="R10" s="510"/>
    </row>
    <row r="11" spans="1:18" s="428" customFormat="1" ht="16.5" customHeight="1">
      <c r="A11" s="354"/>
      <c r="B11" s="355"/>
      <c r="C11" s="357"/>
      <c r="D11" s="357"/>
      <c r="E11" s="359"/>
      <c r="F11" s="359"/>
      <c r="G11" s="359"/>
      <c r="H11" s="535"/>
      <c r="I11" s="359"/>
      <c r="J11" s="529">
        <f t="shared" si="0"/>
        <v>0</v>
      </c>
      <c r="K11" s="359"/>
      <c r="L11" s="360"/>
      <c r="M11" s="360"/>
      <c r="N11" s="376"/>
      <c r="O11" s="357"/>
      <c r="P11" s="375"/>
      <c r="Q11" s="510"/>
      <c r="R11" s="510"/>
    </row>
    <row r="12" spans="1:18" s="428" customFormat="1" ht="16.5" customHeight="1">
      <c r="A12" s="333">
        <v>2</v>
      </c>
      <c r="B12" s="334" t="s">
        <v>94</v>
      </c>
      <c r="C12" s="336"/>
      <c r="D12" s="336"/>
      <c r="E12" s="361"/>
      <c r="F12" s="361"/>
      <c r="G12" s="361"/>
      <c r="H12" s="536"/>
      <c r="I12" s="361"/>
      <c r="J12" s="530">
        <f t="shared" si="0"/>
        <v>0</v>
      </c>
      <c r="K12" s="361"/>
      <c r="L12" s="336"/>
      <c r="M12" s="336"/>
      <c r="N12" s="336"/>
      <c r="O12" s="336"/>
      <c r="P12" s="369"/>
      <c r="Q12" s="335"/>
      <c r="R12" s="335"/>
    </row>
    <row r="13" spans="1:18" s="762" customFormat="1" ht="16.5" customHeight="1">
      <c r="A13" s="752">
        <v>1</v>
      </c>
      <c r="B13" s="753" t="s">
        <v>986</v>
      </c>
      <c r="C13" s="754" t="s">
        <v>300</v>
      </c>
      <c r="D13" s="754" t="s">
        <v>301</v>
      </c>
      <c r="E13" s="755" t="s">
        <v>56</v>
      </c>
      <c r="F13" s="755"/>
      <c r="G13" s="755" t="s">
        <v>95</v>
      </c>
      <c r="H13" s="756">
        <v>0.3</v>
      </c>
      <c r="I13" s="755"/>
      <c r="J13" s="757">
        <f t="shared" si="0"/>
        <v>0.3</v>
      </c>
      <c r="K13" s="758" t="s">
        <v>56</v>
      </c>
      <c r="L13" s="754"/>
      <c r="M13" s="754"/>
      <c r="N13" s="759"/>
      <c r="O13" s="754" t="s">
        <v>300</v>
      </c>
      <c r="P13" s="760"/>
      <c r="Q13" s="761"/>
      <c r="R13" s="761"/>
    </row>
    <row r="14" spans="1:18" s="762" customFormat="1" ht="16.5" customHeight="1">
      <c r="A14" s="763">
        <v>2</v>
      </c>
      <c r="B14" s="764" t="s">
        <v>987</v>
      </c>
      <c r="C14" s="754" t="s">
        <v>302</v>
      </c>
      <c r="D14" s="754" t="s">
        <v>303</v>
      </c>
      <c r="E14" s="755" t="s">
        <v>56</v>
      </c>
      <c r="F14" s="755"/>
      <c r="G14" s="755" t="s">
        <v>95</v>
      </c>
      <c r="H14" s="765">
        <v>0.3</v>
      </c>
      <c r="I14" s="758"/>
      <c r="J14" s="766">
        <f t="shared" si="0"/>
        <v>0.3</v>
      </c>
      <c r="K14" s="758" t="s">
        <v>56</v>
      </c>
      <c r="L14" s="754"/>
      <c r="M14" s="754"/>
      <c r="N14" s="759"/>
      <c r="O14" s="767" t="s">
        <v>302</v>
      </c>
      <c r="P14" s="768"/>
      <c r="Q14" s="761"/>
      <c r="R14" s="761"/>
    </row>
    <row r="15" spans="1:18" s="762" customFormat="1" ht="16.5" customHeight="1">
      <c r="A15" s="763">
        <v>3</v>
      </c>
      <c r="B15" s="764" t="s">
        <v>988</v>
      </c>
      <c r="C15" s="754" t="s">
        <v>304</v>
      </c>
      <c r="D15" s="754" t="s">
        <v>305</v>
      </c>
      <c r="E15" s="755" t="s">
        <v>56</v>
      </c>
      <c r="F15" s="755"/>
      <c r="G15" s="755" t="s">
        <v>95</v>
      </c>
      <c r="H15" s="765">
        <v>0.3</v>
      </c>
      <c r="I15" s="758"/>
      <c r="J15" s="766">
        <f t="shared" si="0"/>
        <v>0.3</v>
      </c>
      <c r="K15" s="758" t="s">
        <v>56</v>
      </c>
      <c r="L15" s="754"/>
      <c r="M15" s="754"/>
      <c r="N15" s="759"/>
      <c r="O15" s="767" t="s">
        <v>304</v>
      </c>
      <c r="P15" s="768"/>
      <c r="Q15" s="761"/>
      <c r="R15" s="761"/>
    </row>
    <row r="16" spans="1:18" s="762" customFormat="1" ht="16.5" customHeight="1">
      <c r="A16" s="763">
        <v>4</v>
      </c>
      <c r="B16" s="764" t="s">
        <v>989</v>
      </c>
      <c r="C16" s="754" t="s">
        <v>306</v>
      </c>
      <c r="D16" s="754" t="s">
        <v>307</v>
      </c>
      <c r="E16" s="755" t="s">
        <v>56</v>
      </c>
      <c r="F16" s="755"/>
      <c r="G16" s="755" t="s">
        <v>95</v>
      </c>
      <c r="H16" s="765">
        <v>0.3</v>
      </c>
      <c r="I16" s="758"/>
      <c r="J16" s="766">
        <f t="shared" si="0"/>
        <v>0.3</v>
      </c>
      <c r="K16" s="758" t="s">
        <v>56</v>
      </c>
      <c r="L16" s="754"/>
      <c r="M16" s="754"/>
      <c r="N16" s="759"/>
      <c r="O16" s="767" t="s">
        <v>306</v>
      </c>
      <c r="P16" s="768"/>
      <c r="Q16" s="761"/>
      <c r="R16" s="761"/>
    </row>
    <row r="17" spans="1:18" s="762" customFormat="1" ht="16.5" customHeight="1">
      <c r="A17" s="763">
        <v>5</v>
      </c>
      <c r="B17" s="764" t="s">
        <v>990</v>
      </c>
      <c r="C17" s="754" t="s">
        <v>308</v>
      </c>
      <c r="D17" s="754" t="s">
        <v>309</v>
      </c>
      <c r="E17" s="755" t="s">
        <v>56</v>
      </c>
      <c r="F17" s="755"/>
      <c r="G17" s="755" t="s">
        <v>95</v>
      </c>
      <c r="H17" s="765">
        <v>0.3</v>
      </c>
      <c r="I17" s="758"/>
      <c r="J17" s="766">
        <f t="shared" si="0"/>
        <v>0.3</v>
      </c>
      <c r="K17" s="758" t="s">
        <v>56</v>
      </c>
      <c r="L17" s="754"/>
      <c r="M17" s="754"/>
      <c r="N17" s="759"/>
      <c r="O17" s="767" t="s">
        <v>308</v>
      </c>
      <c r="P17" s="768"/>
      <c r="Q17" s="761"/>
      <c r="R17" s="761"/>
    </row>
    <row r="18" spans="1:18" s="762" customFormat="1" ht="16.5" customHeight="1">
      <c r="A18" s="763">
        <v>6</v>
      </c>
      <c r="B18" s="764" t="s">
        <v>991</v>
      </c>
      <c r="C18" s="767" t="s">
        <v>310</v>
      </c>
      <c r="D18" s="767" t="s">
        <v>311</v>
      </c>
      <c r="E18" s="758" t="s">
        <v>56</v>
      </c>
      <c r="F18" s="758"/>
      <c r="G18" s="758" t="s">
        <v>95</v>
      </c>
      <c r="H18" s="765">
        <v>0.3</v>
      </c>
      <c r="I18" s="758"/>
      <c r="J18" s="766">
        <f t="shared" si="0"/>
        <v>0.3</v>
      </c>
      <c r="K18" s="758" t="s">
        <v>56</v>
      </c>
      <c r="L18" s="767"/>
      <c r="M18" s="767"/>
      <c r="N18" s="769"/>
      <c r="O18" s="767" t="s">
        <v>310</v>
      </c>
      <c r="P18" s="768"/>
      <c r="Q18" s="761"/>
      <c r="R18" s="761"/>
    </row>
    <row r="19" spans="1:18" s="762" customFormat="1" ht="16.5" customHeight="1">
      <c r="A19" s="763">
        <v>7</v>
      </c>
      <c r="B19" s="753" t="s">
        <v>992</v>
      </c>
      <c r="C19" s="754" t="s">
        <v>312</v>
      </c>
      <c r="D19" s="754" t="s">
        <v>313</v>
      </c>
      <c r="E19" s="755" t="s">
        <v>56</v>
      </c>
      <c r="F19" s="755"/>
      <c r="G19" s="755" t="s">
        <v>95</v>
      </c>
      <c r="H19" s="756">
        <v>0.3</v>
      </c>
      <c r="I19" s="755"/>
      <c r="J19" s="757">
        <f t="shared" si="0"/>
        <v>0.3</v>
      </c>
      <c r="K19" s="758" t="s">
        <v>56</v>
      </c>
      <c r="L19" s="754"/>
      <c r="M19" s="754"/>
      <c r="N19" s="759"/>
      <c r="O19" s="754" t="s">
        <v>312</v>
      </c>
      <c r="P19" s="768"/>
      <c r="Q19" s="761"/>
      <c r="R19" s="761"/>
    </row>
    <row r="20" spans="1:18" s="762" customFormat="1" ht="16.5" customHeight="1">
      <c r="A20" s="763">
        <v>8</v>
      </c>
      <c r="B20" s="764" t="s">
        <v>993</v>
      </c>
      <c r="C20" s="754" t="s">
        <v>314</v>
      </c>
      <c r="D20" s="754" t="s">
        <v>315</v>
      </c>
      <c r="E20" s="755" t="s">
        <v>56</v>
      </c>
      <c r="F20" s="755"/>
      <c r="G20" s="755" t="s">
        <v>95</v>
      </c>
      <c r="H20" s="765">
        <v>0.3</v>
      </c>
      <c r="I20" s="758"/>
      <c r="J20" s="766">
        <f t="shared" si="0"/>
        <v>0.3</v>
      </c>
      <c r="K20" s="758" t="s">
        <v>56</v>
      </c>
      <c r="L20" s="754"/>
      <c r="M20" s="754"/>
      <c r="N20" s="759"/>
      <c r="O20" s="767" t="s">
        <v>314</v>
      </c>
      <c r="P20" s="768"/>
      <c r="Q20" s="761"/>
      <c r="R20" s="761"/>
    </row>
    <row r="21" spans="1:18" s="762" customFormat="1" ht="16.5" customHeight="1">
      <c r="A21" s="763">
        <v>9</v>
      </c>
      <c r="B21" s="764" t="s">
        <v>994</v>
      </c>
      <c r="C21" s="754" t="s">
        <v>316</v>
      </c>
      <c r="D21" s="754" t="s">
        <v>317</v>
      </c>
      <c r="E21" s="755" t="s">
        <v>56</v>
      </c>
      <c r="F21" s="755"/>
      <c r="G21" s="755" t="s">
        <v>95</v>
      </c>
      <c r="H21" s="765">
        <v>0.3</v>
      </c>
      <c r="I21" s="758"/>
      <c r="J21" s="766">
        <f t="shared" si="0"/>
        <v>0.3</v>
      </c>
      <c r="K21" s="758" t="s">
        <v>56</v>
      </c>
      <c r="L21" s="754"/>
      <c r="M21" s="754"/>
      <c r="N21" s="759"/>
      <c r="O21" s="767" t="s">
        <v>316</v>
      </c>
      <c r="P21" s="768"/>
      <c r="Q21" s="761"/>
      <c r="R21" s="761"/>
    </row>
    <row r="22" spans="1:18" s="762" customFormat="1" ht="16.5" customHeight="1">
      <c r="A22" s="763">
        <v>10</v>
      </c>
      <c r="B22" s="764" t="s">
        <v>995</v>
      </c>
      <c r="C22" s="754" t="s">
        <v>318</v>
      </c>
      <c r="D22" s="754" t="s">
        <v>319</v>
      </c>
      <c r="E22" s="755" t="s">
        <v>56</v>
      </c>
      <c r="F22" s="755"/>
      <c r="G22" s="755" t="s">
        <v>95</v>
      </c>
      <c r="H22" s="765">
        <v>0.3</v>
      </c>
      <c r="I22" s="758"/>
      <c r="J22" s="766">
        <f t="shared" si="0"/>
        <v>0.3</v>
      </c>
      <c r="K22" s="758" t="s">
        <v>56</v>
      </c>
      <c r="L22" s="754"/>
      <c r="M22" s="754"/>
      <c r="N22" s="759"/>
      <c r="O22" s="767" t="s">
        <v>318</v>
      </c>
      <c r="P22" s="768"/>
      <c r="Q22" s="761"/>
      <c r="R22" s="761"/>
    </row>
    <row r="23" spans="1:18" s="762" customFormat="1" ht="16.5" customHeight="1">
      <c r="A23" s="763">
        <v>11</v>
      </c>
      <c r="B23" s="764" t="s">
        <v>996</v>
      </c>
      <c r="C23" s="754" t="s">
        <v>304</v>
      </c>
      <c r="D23" s="754" t="s">
        <v>305</v>
      </c>
      <c r="E23" s="755" t="s">
        <v>56</v>
      </c>
      <c r="F23" s="755"/>
      <c r="G23" s="755" t="s">
        <v>95</v>
      </c>
      <c r="H23" s="765">
        <v>10</v>
      </c>
      <c r="I23" s="755"/>
      <c r="J23" s="766">
        <f t="shared" si="0"/>
        <v>10</v>
      </c>
      <c r="K23" s="758" t="s">
        <v>56</v>
      </c>
      <c r="L23" s="754"/>
      <c r="M23" s="754"/>
      <c r="N23" s="759"/>
      <c r="O23" s="767" t="s">
        <v>304</v>
      </c>
      <c r="P23" s="768"/>
      <c r="Q23" s="761"/>
      <c r="R23" s="761"/>
    </row>
    <row r="24" spans="1:18" s="428" customFormat="1" ht="16.5" customHeight="1">
      <c r="A24" s="354"/>
      <c r="B24" s="355"/>
      <c r="C24" s="357"/>
      <c r="D24" s="357"/>
      <c r="E24" s="359"/>
      <c r="F24" s="359"/>
      <c r="G24" s="359"/>
      <c r="H24" s="535"/>
      <c r="I24" s="359"/>
      <c r="J24" s="529">
        <f t="shared" si="0"/>
        <v>0</v>
      </c>
      <c r="K24" s="359"/>
      <c r="L24" s="357"/>
      <c r="M24" s="357"/>
      <c r="N24" s="366"/>
      <c r="O24" s="357"/>
      <c r="P24" s="375"/>
      <c r="Q24" s="351"/>
      <c r="R24" s="351"/>
    </row>
    <row r="25" spans="1:18" s="517" customFormat="1" ht="16.5" customHeight="1">
      <c r="A25" s="333">
        <v>3</v>
      </c>
      <c r="B25" s="367" t="s">
        <v>97</v>
      </c>
      <c r="C25" s="336"/>
      <c r="D25" s="336"/>
      <c r="E25" s="361"/>
      <c r="F25" s="361"/>
      <c r="G25" s="361"/>
      <c r="H25" s="536"/>
      <c r="I25" s="361"/>
      <c r="J25" s="530">
        <f t="shared" si="0"/>
        <v>0</v>
      </c>
      <c r="K25" s="361"/>
      <c r="L25" s="336"/>
      <c r="M25" s="336"/>
      <c r="N25" s="336"/>
      <c r="O25" s="336"/>
      <c r="P25" s="369"/>
      <c r="Q25" s="335"/>
      <c r="R25" s="335"/>
    </row>
    <row r="26" spans="1:18" s="517" customFormat="1" ht="16.5" customHeight="1">
      <c r="A26" s="338">
        <v>1</v>
      </c>
      <c r="B26" s="538" t="s">
        <v>510</v>
      </c>
      <c r="C26" s="372" t="s">
        <v>469</v>
      </c>
      <c r="D26" s="372" t="s">
        <v>313</v>
      </c>
      <c r="E26" s="343" t="s">
        <v>56</v>
      </c>
      <c r="F26" s="343"/>
      <c r="G26" s="343" t="s">
        <v>98</v>
      </c>
      <c r="H26" s="533">
        <v>282.75</v>
      </c>
      <c r="I26" s="343"/>
      <c r="J26" s="527">
        <f t="shared" si="0"/>
        <v>282.75</v>
      </c>
      <c r="K26" s="343" t="s">
        <v>56</v>
      </c>
      <c r="L26" s="372">
        <v>282.75</v>
      </c>
      <c r="M26" s="372">
        <v>282.75</v>
      </c>
      <c r="N26" s="372"/>
      <c r="O26" s="372" t="s">
        <v>469</v>
      </c>
      <c r="P26" s="340" t="s">
        <v>679</v>
      </c>
      <c r="Q26" s="335"/>
      <c r="R26" s="335"/>
    </row>
    <row r="27" spans="1:18" s="517" customFormat="1" ht="16.5" customHeight="1">
      <c r="A27" s="345">
        <v>2</v>
      </c>
      <c r="B27" s="539" t="s">
        <v>512</v>
      </c>
      <c r="C27" s="353" t="s">
        <v>493</v>
      </c>
      <c r="D27" s="353" t="s">
        <v>309</v>
      </c>
      <c r="E27" s="349" t="s">
        <v>56</v>
      </c>
      <c r="F27" s="349"/>
      <c r="G27" s="349" t="s">
        <v>98</v>
      </c>
      <c r="H27" s="534">
        <v>524.7</v>
      </c>
      <c r="I27" s="349"/>
      <c r="J27" s="528">
        <f t="shared" si="0"/>
        <v>524.7</v>
      </c>
      <c r="K27" s="349" t="s">
        <v>56</v>
      </c>
      <c r="L27" s="353">
        <v>524.7</v>
      </c>
      <c r="M27" s="353">
        <v>524.7</v>
      </c>
      <c r="N27" s="353"/>
      <c r="O27" s="353" t="s">
        <v>493</v>
      </c>
      <c r="P27" s="347" t="s">
        <v>679</v>
      </c>
      <c r="Q27" s="335"/>
      <c r="R27" s="335"/>
    </row>
    <row r="28" spans="1:18" s="517" customFormat="1" ht="16.5" customHeight="1">
      <c r="A28" s="345">
        <v>3</v>
      </c>
      <c r="B28" s="539" t="s">
        <v>513</v>
      </c>
      <c r="C28" s="353" t="s">
        <v>447</v>
      </c>
      <c r="D28" s="353" t="s">
        <v>315</v>
      </c>
      <c r="E28" s="349" t="s">
        <v>56</v>
      </c>
      <c r="F28" s="349"/>
      <c r="G28" s="349" t="s">
        <v>98</v>
      </c>
      <c r="H28" s="534">
        <v>158.67</v>
      </c>
      <c r="I28" s="349"/>
      <c r="J28" s="528">
        <f t="shared" si="0"/>
        <v>158.67</v>
      </c>
      <c r="K28" s="349" t="s">
        <v>56</v>
      </c>
      <c r="L28" s="353">
        <v>158.67</v>
      </c>
      <c r="M28" s="353">
        <v>158.67</v>
      </c>
      <c r="N28" s="353"/>
      <c r="O28" s="353" t="s">
        <v>447</v>
      </c>
      <c r="P28" s="347" t="s">
        <v>679</v>
      </c>
      <c r="Q28" s="335"/>
      <c r="R28" s="335"/>
    </row>
    <row r="29" spans="1:18" s="517" customFormat="1" ht="16.5" customHeight="1">
      <c r="A29" s="345">
        <v>4</v>
      </c>
      <c r="B29" s="539" t="s">
        <v>670</v>
      </c>
      <c r="C29" s="353" t="s">
        <v>493</v>
      </c>
      <c r="D29" s="353" t="s">
        <v>309</v>
      </c>
      <c r="E29" s="349" t="s">
        <v>56</v>
      </c>
      <c r="F29" s="349"/>
      <c r="G29" s="349" t="s">
        <v>98</v>
      </c>
      <c r="H29" s="534">
        <v>740.21</v>
      </c>
      <c r="I29" s="349"/>
      <c r="J29" s="528">
        <f t="shared" si="0"/>
        <v>740.21</v>
      </c>
      <c r="K29" s="349" t="s">
        <v>56</v>
      </c>
      <c r="L29" s="353">
        <v>740.21</v>
      </c>
      <c r="M29" s="353">
        <v>740.21</v>
      </c>
      <c r="N29" s="353"/>
      <c r="O29" s="353" t="s">
        <v>493</v>
      </c>
      <c r="P29" s="347" t="s">
        <v>666</v>
      </c>
      <c r="Q29" s="335"/>
      <c r="R29" s="335"/>
    </row>
    <row r="30" spans="1:18" s="517" customFormat="1" ht="16.5" customHeight="1">
      <c r="A30" s="345">
        <v>5</v>
      </c>
      <c r="B30" s="539" t="s">
        <v>671</v>
      </c>
      <c r="C30" s="353" t="s">
        <v>447</v>
      </c>
      <c r="D30" s="353" t="s">
        <v>315</v>
      </c>
      <c r="E30" s="349" t="s">
        <v>56</v>
      </c>
      <c r="F30" s="349"/>
      <c r="G30" s="349" t="s">
        <v>98</v>
      </c>
      <c r="H30" s="534">
        <v>288.23</v>
      </c>
      <c r="I30" s="349"/>
      <c r="J30" s="528">
        <f t="shared" si="0"/>
        <v>288.23</v>
      </c>
      <c r="K30" s="349" t="s">
        <v>56</v>
      </c>
      <c r="L30" s="353">
        <v>288.23</v>
      </c>
      <c r="M30" s="353">
        <v>288.23</v>
      </c>
      <c r="N30" s="353"/>
      <c r="O30" s="353" t="s">
        <v>447</v>
      </c>
      <c r="P30" s="347" t="s">
        <v>666</v>
      </c>
      <c r="Q30" s="335"/>
      <c r="R30" s="335"/>
    </row>
    <row r="31" spans="1:18" s="517" customFormat="1" ht="16.5" customHeight="1">
      <c r="A31" s="345">
        <v>6</v>
      </c>
      <c r="B31" s="539" t="s">
        <v>672</v>
      </c>
      <c r="C31" s="353" t="s">
        <v>306</v>
      </c>
      <c r="D31" s="353" t="s">
        <v>307</v>
      </c>
      <c r="E31" s="349" t="s">
        <v>56</v>
      </c>
      <c r="F31" s="349"/>
      <c r="G31" s="349" t="s">
        <v>98</v>
      </c>
      <c r="H31" s="534">
        <v>345.02</v>
      </c>
      <c r="I31" s="349"/>
      <c r="J31" s="528">
        <f t="shared" si="0"/>
        <v>345.02</v>
      </c>
      <c r="K31" s="349" t="s">
        <v>56</v>
      </c>
      <c r="L31" s="353">
        <v>345.02</v>
      </c>
      <c r="M31" s="353">
        <v>345.02</v>
      </c>
      <c r="N31" s="353"/>
      <c r="O31" s="353" t="s">
        <v>306</v>
      </c>
      <c r="P31" s="347" t="s">
        <v>666</v>
      </c>
      <c r="Q31" s="335"/>
      <c r="R31" s="335"/>
    </row>
    <row r="32" spans="1:18" s="517" customFormat="1" ht="16.5" customHeight="1">
      <c r="A32" s="345">
        <v>7</v>
      </c>
      <c r="B32" s="539" t="s">
        <v>673</v>
      </c>
      <c r="C32" s="353" t="s">
        <v>300</v>
      </c>
      <c r="D32" s="353" t="s">
        <v>301</v>
      </c>
      <c r="E32" s="349" t="s">
        <v>56</v>
      </c>
      <c r="F32" s="349"/>
      <c r="G32" s="349" t="s">
        <v>98</v>
      </c>
      <c r="H32" s="534">
        <v>241.35</v>
      </c>
      <c r="I32" s="349"/>
      <c r="J32" s="528">
        <f t="shared" si="0"/>
        <v>241.35</v>
      </c>
      <c r="K32" s="349" t="s">
        <v>56</v>
      </c>
      <c r="L32" s="353">
        <v>241.35</v>
      </c>
      <c r="M32" s="353">
        <v>241.35</v>
      </c>
      <c r="N32" s="353"/>
      <c r="O32" s="353" t="s">
        <v>300</v>
      </c>
      <c r="P32" s="347" t="s">
        <v>666</v>
      </c>
      <c r="Q32" s="335"/>
      <c r="R32" s="335"/>
    </row>
    <row r="33" spans="1:18" s="517" customFormat="1" ht="16.5" customHeight="1">
      <c r="A33" s="345">
        <v>7</v>
      </c>
      <c r="B33" s="539" t="s">
        <v>674</v>
      </c>
      <c r="C33" s="353" t="s">
        <v>302</v>
      </c>
      <c r="D33" s="353" t="s">
        <v>303</v>
      </c>
      <c r="E33" s="349" t="s">
        <v>56</v>
      </c>
      <c r="F33" s="349"/>
      <c r="G33" s="349" t="s">
        <v>98</v>
      </c>
      <c r="H33" s="534">
        <v>759.07</v>
      </c>
      <c r="I33" s="349"/>
      <c r="J33" s="528">
        <f t="shared" si="0"/>
        <v>759.07</v>
      </c>
      <c r="K33" s="349" t="s">
        <v>56</v>
      </c>
      <c r="L33" s="353">
        <v>759.07</v>
      </c>
      <c r="M33" s="353">
        <v>759.07</v>
      </c>
      <c r="N33" s="353"/>
      <c r="O33" s="353" t="s">
        <v>302</v>
      </c>
      <c r="P33" s="347" t="s">
        <v>666</v>
      </c>
      <c r="Q33" s="335"/>
      <c r="R33" s="335"/>
    </row>
    <row r="34" spans="1:18" s="517" customFormat="1" ht="16.5" customHeight="1">
      <c r="A34" s="365"/>
      <c r="B34" s="540"/>
      <c r="C34" s="366"/>
      <c r="D34" s="366"/>
      <c r="E34" s="359"/>
      <c r="F34" s="359"/>
      <c r="G34" s="359"/>
      <c r="H34" s="535"/>
      <c r="I34" s="359"/>
      <c r="J34" s="529">
        <f t="shared" si="0"/>
        <v>0</v>
      </c>
      <c r="K34" s="359"/>
      <c r="L34" s="366"/>
      <c r="M34" s="366"/>
      <c r="N34" s="366"/>
      <c r="O34" s="366"/>
      <c r="P34" s="375"/>
      <c r="Q34" s="335"/>
      <c r="R34" s="335"/>
    </row>
    <row r="35" spans="1:18" s="517" customFormat="1" ht="16.5" customHeight="1">
      <c r="A35" s="333">
        <v>5</v>
      </c>
      <c r="B35" s="367" t="s">
        <v>103</v>
      </c>
      <c r="C35" s="336"/>
      <c r="D35" s="336"/>
      <c r="E35" s="361"/>
      <c r="F35" s="361"/>
      <c r="G35" s="361"/>
      <c r="H35" s="536"/>
      <c r="I35" s="361"/>
      <c r="J35" s="530">
        <f t="shared" si="0"/>
        <v>0</v>
      </c>
      <c r="K35" s="361"/>
      <c r="L35" s="336"/>
      <c r="M35" s="336"/>
      <c r="N35" s="336"/>
      <c r="O35" s="336"/>
      <c r="P35" s="369"/>
      <c r="Q35" s="512"/>
      <c r="R35" s="512"/>
    </row>
    <row r="36" spans="1:18" s="773" customFormat="1" ht="33" customHeight="1">
      <c r="A36" s="752">
        <v>1</v>
      </c>
      <c r="B36" s="754" t="s">
        <v>330</v>
      </c>
      <c r="C36" s="753" t="s">
        <v>314</v>
      </c>
      <c r="D36" s="753" t="s">
        <v>315</v>
      </c>
      <c r="E36" s="770" t="s">
        <v>56</v>
      </c>
      <c r="F36" s="770"/>
      <c r="G36" s="770" t="s">
        <v>104</v>
      </c>
      <c r="H36" s="757">
        <v>75</v>
      </c>
      <c r="I36" s="770"/>
      <c r="J36" s="757">
        <f t="shared" si="0"/>
        <v>75</v>
      </c>
      <c r="K36" s="770" t="s">
        <v>56</v>
      </c>
      <c r="L36" s="753">
        <v>75</v>
      </c>
      <c r="M36" s="753">
        <v>75</v>
      </c>
      <c r="N36" s="771"/>
      <c r="O36" s="753" t="s">
        <v>314</v>
      </c>
      <c r="P36" s="760" t="s">
        <v>999</v>
      </c>
      <c r="Q36" s="772"/>
      <c r="R36" s="772"/>
    </row>
    <row r="37" spans="1:18" s="773" customFormat="1" ht="16.5" customHeight="1">
      <c r="A37" s="763">
        <v>2</v>
      </c>
      <c r="B37" s="767" t="s">
        <v>483</v>
      </c>
      <c r="C37" s="764" t="s">
        <v>304</v>
      </c>
      <c r="D37" s="764" t="s">
        <v>305</v>
      </c>
      <c r="E37" s="774" t="s">
        <v>56</v>
      </c>
      <c r="F37" s="774"/>
      <c r="G37" s="774" t="s">
        <v>104</v>
      </c>
      <c r="H37" s="766">
        <v>75</v>
      </c>
      <c r="I37" s="774"/>
      <c r="J37" s="766">
        <f t="shared" si="0"/>
        <v>75</v>
      </c>
      <c r="K37" s="774" t="s">
        <v>56</v>
      </c>
      <c r="L37" s="764">
        <v>75</v>
      </c>
      <c r="M37" s="764">
        <v>75</v>
      </c>
      <c r="N37" s="775"/>
      <c r="O37" s="764" t="s">
        <v>304</v>
      </c>
      <c r="P37" s="768" t="s">
        <v>1000</v>
      </c>
      <c r="Q37" s="772"/>
      <c r="R37" s="772"/>
    </row>
    <row r="38" spans="1:18" s="773" customFormat="1" ht="33" customHeight="1">
      <c r="A38" s="763">
        <v>3</v>
      </c>
      <c r="B38" s="767" t="s">
        <v>997</v>
      </c>
      <c r="C38" s="764" t="s">
        <v>304</v>
      </c>
      <c r="D38" s="764" t="s">
        <v>305</v>
      </c>
      <c r="E38" s="774" t="s">
        <v>56</v>
      </c>
      <c r="F38" s="774"/>
      <c r="G38" s="774" t="s">
        <v>104</v>
      </c>
      <c r="H38" s="766">
        <v>50.51</v>
      </c>
      <c r="I38" s="774"/>
      <c r="J38" s="766">
        <f aca="true" t="shared" si="1" ref="J38:J69">H38-F38</f>
        <v>50.51</v>
      </c>
      <c r="K38" s="774" t="s">
        <v>56</v>
      </c>
      <c r="L38" s="764">
        <v>75</v>
      </c>
      <c r="M38" s="764">
        <v>75</v>
      </c>
      <c r="N38" s="775"/>
      <c r="O38" s="764" t="s">
        <v>304</v>
      </c>
      <c r="P38" s="768" t="s">
        <v>999</v>
      </c>
      <c r="Q38" s="772"/>
      <c r="R38" s="772"/>
    </row>
    <row r="39" spans="1:18" s="773" customFormat="1" ht="33" customHeight="1">
      <c r="A39" s="763">
        <v>4</v>
      </c>
      <c r="B39" s="767" t="s">
        <v>675</v>
      </c>
      <c r="C39" s="764" t="s">
        <v>310</v>
      </c>
      <c r="D39" s="764" t="s">
        <v>311</v>
      </c>
      <c r="E39" s="774" t="s">
        <v>56</v>
      </c>
      <c r="F39" s="774"/>
      <c r="G39" s="774" t="s">
        <v>104</v>
      </c>
      <c r="H39" s="766">
        <v>40.76</v>
      </c>
      <c r="I39" s="774"/>
      <c r="J39" s="766">
        <f t="shared" si="1"/>
        <v>40.76</v>
      </c>
      <c r="K39" s="774" t="s">
        <v>56</v>
      </c>
      <c r="L39" s="764">
        <v>38</v>
      </c>
      <c r="M39" s="764">
        <v>38</v>
      </c>
      <c r="N39" s="775"/>
      <c r="O39" s="764" t="s">
        <v>310</v>
      </c>
      <c r="P39" s="768" t="s">
        <v>999</v>
      </c>
      <c r="Q39" s="772"/>
      <c r="R39" s="772"/>
    </row>
    <row r="40" spans="1:18" s="773" customFormat="1" ht="16.5" customHeight="1">
      <c r="A40" s="763">
        <v>5</v>
      </c>
      <c r="B40" s="767" t="s">
        <v>998</v>
      </c>
      <c r="C40" s="764" t="s">
        <v>312</v>
      </c>
      <c r="D40" s="764" t="s">
        <v>313</v>
      </c>
      <c r="E40" s="774" t="s">
        <v>56</v>
      </c>
      <c r="F40" s="774"/>
      <c r="G40" s="774" t="s">
        <v>104</v>
      </c>
      <c r="H40" s="766">
        <v>50</v>
      </c>
      <c r="I40" s="774"/>
      <c r="J40" s="766">
        <f t="shared" si="1"/>
        <v>50</v>
      </c>
      <c r="K40" s="774" t="s">
        <v>56</v>
      </c>
      <c r="L40" s="764">
        <v>50</v>
      </c>
      <c r="M40" s="764">
        <v>50</v>
      </c>
      <c r="N40" s="775"/>
      <c r="O40" s="764" t="s">
        <v>312</v>
      </c>
      <c r="P40" s="768" t="s">
        <v>1000</v>
      </c>
      <c r="Q40" s="772"/>
      <c r="R40" s="772"/>
    </row>
    <row r="41" spans="1:18" s="773" customFormat="1" ht="33" customHeight="1">
      <c r="A41" s="763">
        <v>6</v>
      </c>
      <c r="B41" s="767" t="s">
        <v>676</v>
      </c>
      <c r="C41" s="764" t="s">
        <v>316</v>
      </c>
      <c r="D41" s="764" t="s">
        <v>317</v>
      </c>
      <c r="E41" s="774" t="s">
        <v>56</v>
      </c>
      <c r="F41" s="774"/>
      <c r="G41" s="774" t="s">
        <v>104</v>
      </c>
      <c r="H41" s="766">
        <v>67.5</v>
      </c>
      <c r="I41" s="774"/>
      <c r="J41" s="766">
        <f t="shared" si="1"/>
        <v>67.5</v>
      </c>
      <c r="K41" s="774" t="s">
        <v>56</v>
      </c>
      <c r="L41" s="764">
        <v>41</v>
      </c>
      <c r="M41" s="764">
        <v>41</v>
      </c>
      <c r="N41" s="775"/>
      <c r="O41" s="764" t="s">
        <v>316</v>
      </c>
      <c r="P41" s="768" t="s">
        <v>999</v>
      </c>
      <c r="Q41" s="772"/>
      <c r="R41" s="772"/>
    </row>
    <row r="42" spans="1:18" s="517" customFormat="1" ht="16.5" customHeight="1">
      <c r="A42" s="365"/>
      <c r="B42" s="357"/>
      <c r="C42" s="355"/>
      <c r="D42" s="355"/>
      <c r="E42" s="360"/>
      <c r="F42" s="360"/>
      <c r="G42" s="360"/>
      <c r="H42" s="529"/>
      <c r="I42" s="360"/>
      <c r="J42" s="529">
        <f t="shared" si="1"/>
        <v>0</v>
      </c>
      <c r="K42" s="360"/>
      <c r="L42" s="355"/>
      <c r="M42" s="355"/>
      <c r="N42" s="358"/>
      <c r="O42" s="355"/>
      <c r="P42" s="375"/>
      <c r="Q42" s="356"/>
      <c r="R42" s="356"/>
    </row>
    <row r="43" spans="1:18" s="517" customFormat="1" ht="16.5" customHeight="1">
      <c r="A43" s="333">
        <v>6</v>
      </c>
      <c r="B43" s="367" t="s">
        <v>106</v>
      </c>
      <c r="C43" s="336"/>
      <c r="D43" s="336"/>
      <c r="E43" s="361"/>
      <c r="F43" s="361"/>
      <c r="G43" s="361"/>
      <c r="H43" s="536"/>
      <c r="I43" s="361"/>
      <c r="J43" s="530">
        <f t="shared" si="1"/>
        <v>0</v>
      </c>
      <c r="K43" s="361"/>
      <c r="L43" s="336"/>
      <c r="M43" s="336"/>
      <c r="N43" s="336"/>
      <c r="O43" s="336"/>
      <c r="P43" s="369"/>
      <c r="Q43" s="335"/>
      <c r="R43" s="335"/>
    </row>
    <row r="44" spans="1:18" s="517" customFormat="1" ht="16.5" customHeight="1">
      <c r="A44" s="338">
        <v>1</v>
      </c>
      <c r="B44" s="339" t="s">
        <v>858</v>
      </c>
      <c r="C44" s="339" t="s">
        <v>300</v>
      </c>
      <c r="D44" s="339" t="s">
        <v>301</v>
      </c>
      <c r="E44" s="344" t="s">
        <v>56</v>
      </c>
      <c r="F44" s="344"/>
      <c r="G44" s="344" t="s">
        <v>107</v>
      </c>
      <c r="H44" s="527">
        <v>44</v>
      </c>
      <c r="I44" s="344"/>
      <c r="J44" s="527">
        <f t="shared" si="1"/>
        <v>44</v>
      </c>
      <c r="K44" s="344" t="s">
        <v>56</v>
      </c>
      <c r="L44" s="339"/>
      <c r="M44" s="339">
        <v>4</v>
      </c>
      <c r="N44" s="341"/>
      <c r="O44" s="339" t="s">
        <v>300</v>
      </c>
      <c r="P44" s="340" t="s">
        <v>868</v>
      </c>
      <c r="Q44" s="340"/>
      <c r="R44" s="340"/>
    </row>
    <row r="45" spans="1:18" s="517" customFormat="1" ht="16.5" customHeight="1">
      <c r="A45" s="345">
        <v>2</v>
      </c>
      <c r="B45" s="346" t="s">
        <v>859</v>
      </c>
      <c r="C45" s="346" t="s">
        <v>302</v>
      </c>
      <c r="D45" s="346" t="s">
        <v>303</v>
      </c>
      <c r="E45" s="349" t="s">
        <v>56</v>
      </c>
      <c r="F45" s="349"/>
      <c r="G45" s="349" t="s">
        <v>107</v>
      </c>
      <c r="H45" s="534">
        <v>44</v>
      </c>
      <c r="I45" s="349"/>
      <c r="J45" s="528">
        <f t="shared" si="1"/>
        <v>44</v>
      </c>
      <c r="K45" s="349" t="s">
        <v>56</v>
      </c>
      <c r="L45" s="346"/>
      <c r="M45" s="346">
        <v>4</v>
      </c>
      <c r="N45" s="352"/>
      <c r="O45" s="346" t="s">
        <v>302</v>
      </c>
      <c r="P45" s="347" t="s">
        <v>868</v>
      </c>
      <c r="Q45" s="347"/>
      <c r="R45" s="347"/>
    </row>
    <row r="46" spans="1:18" s="517" customFormat="1" ht="16.5" customHeight="1">
      <c r="A46" s="345">
        <v>3</v>
      </c>
      <c r="B46" s="346" t="s">
        <v>860</v>
      </c>
      <c r="C46" s="346" t="s">
        <v>304</v>
      </c>
      <c r="D46" s="346" t="s">
        <v>305</v>
      </c>
      <c r="E46" s="350" t="s">
        <v>56</v>
      </c>
      <c r="F46" s="350"/>
      <c r="G46" s="350" t="s">
        <v>107</v>
      </c>
      <c r="H46" s="528">
        <v>55.5</v>
      </c>
      <c r="I46" s="350"/>
      <c r="J46" s="528">
        <f t="shared" si="1"/>
        <v>55.5</v>
      </c>
      <c r="K46" s="350" t="s">
        <v>56</v>
      </c>
      <c r="L46" s="346"/>
      <c r="M46" s="346">
        <v>5.5</v>
      </c>
      <c r="N46" s="348"/>
      <c r="O46" s="346" t="s">
        <v>304</v>
      </c>
      <c r="P46" s="347" t="s">
        <v>868</v>
      </c>
      <c r="Q46" s="347"/>
      <c r="R46" s="347"/>
    </row>
    <row r="47" spans="1:18" s="517" customFormat="1" ht="16.5" customHeight="1">
      <c r="A47" s="345">
        <v>4</v>
      </c>
      <c r="B47" s="346" t="s">
        <v>861</v>
      </c>
      <c r="C47" s="346" t="s">
        <v>306</v>
      </c>
      <c r="D47" s="346" t="s">
        <v>307</v>
      </c>
      <c r="E47" s="350" t="s">
        <v>56</v>
      </c>
      <c r="F47" s="350"/>
      <c r="G47" s="350" t="s">
        <v>107</v>
      </c>
      <c r="H47" s="528">
        <v>33.5</v>
      </c>
      <c r="I47" s="350"/>
      <c r="J47" s="528">
        <f t="shared" si="1"/>
        <v>33.5</v>
      </c>
      <c r="K47" s="350" t="s">
        <v>56</v>
      </c>
      <c r="L47" s="346"/>
      <c r="M47" s="346">
        <v>3.5</v>
      </c>
      <c r="N47" s="348"/>
      <c r="O47" s="346" t="s">
        <v>306</v>
      </c>
      <c r="P47" s="347" t="s">
        <v>868</v>
      </c>
      <c r="Q47" s="347"/>
      <c r="R47" s="347"/>
    </row>
    <row r="48" spans="1:18" s="517" customFormat="1" ht="16.5" customHeight="1">
      <c r="A48" s="345">
        <v>5</v>
      </c>
      <c r="B48" s="346" t="s">
        <v>862</v>
      </c>
      <c r="C48" s="346" t="s">
        <v>308</v>
      </c>
      <c r="D48" s="346" t="s">
        <v>309</v>
      </c>
      <c r="E48" s="350" t="s">
        <v>56</v>
      </c>
      <c r="F48" s="350"/>
      <c r="G48" s="350" t="s">
        <v>107</v>
      </c>
      <c r="H48" s="528">
        <v>33.5</v>
      </c>
      <c r="I48" s="350"/>
      <c r="J48" s="528">
        <f t="shared" si="1"/>
        <v>33.5</v>
      </c>
      <c r="K48" s="350" t="s">
        <v>56</v>
      </c>
      <c r="L48" s="346"/>
      <c r="M48" s="346">
        <v>3.5</v>
      </c>
      <c r="N48" s="348"/>
      <c r="O48" s="346" t="s">
        <v>308</v>
      </c>
      <c r="P48" s="347" t="s">
        <v>868</v>
      </c>
      <c r="Q48" s="347"/>
      <c r="R48" s="347"/>
    </row>
    <row r="49" spans="1:18" s="517" customFormat="1" ht="16.5" customHeight="1">
      <c r="A49" s="345">
        <v>6</v>
      </c>
      <c r="B49" s="346" t="s">
        <v>863</v>
      </c>
      <c r="C49" s="346" t="s">
        <v>310</v>
      </c>
      <c r="D49" s="346" t="s">
        <v>311</v>
      </c>
      <c r="E49" s="350" t="s">
        <v>56</v>
      </c>
      <c r="F49" s="350"/>
      <c r="G49" s="350" t="s">
        <v>107</v>
      </c>
      <c r="H49" s="528">
        <v>44.7</v>
      </c>
      <c r="I49" s="350"/>
      <c r="J49" s="528">
        <f t="shared" si="1"/>
        <v>44.7</v>
      </c>
      <c r="K49" s="350" t="s">
        <v>56</v>
      </c>
      <c r="L49" s="346"/>
      <c r="M49" s="346">
        <v>4.7</v>
      </c>
      <c r="N49" s="348"/>
      <c r="O49" s="346" t="s">
        <v>310</v>
      </c>
      <c r="P49" s="347" t="s">
        <v>868</v>
      </c>
      <c r="Q49" s="347"/>
      <c r="R49" s="347"/>
    </row>
    <row r="50" spans="1:18" s="518" customFormat="1" ht="16.5" customHeight="1">
      <c r="A50" s="345">
        <v>7</v>
      </c>
      <c r="B50" s="346" t="s">
        <v>864</v>
      </c>
      <c r="C50" s="346" t="s">
        <v>312</v>
      </c>
      <c r="D50" s="346" t="s">
        <v>313</v>
      </c>
      <c r="E50" s="350" t="s">
        <v>56</v>
      </c>
      <c r="F50" s="350"/>
      <c r="G50" s="350" t="s">
        <v>107</v>
      </c>
      <c r="H50" s="528">
        <v>33.5</v>
      </c>
      <c r="I50" s="350"/>
      <c r="J50" s="528">
        <f t="shared" si="1"/>
        <v>33.5</v>
      </c>
      <c r="K50" s="350" t="s">
        <v>56</v>
      </c>
      <c r="L50" s="346"/>
      <c r="M50" s="346">
        <v>3.5</v>
      </c>
      <c r="N50" s="348"/>
      <c r="O50" s="346" t="s">
        <v>312</v>
      </c>
      <c r="P50" s="347" t="s">
        <v>868</v>
      </c>
      <c r="Q50" s="347"/>
      <c r="R50" s="347"/>
    </row>
    <row r="51" spans="1:18" s="517" customFormat="1" ht="16.5" customHeight="1">
      <c r="A51" s="345">
        <v>8</v>
      </c>
      <c r="B51" s="346" t="s">
        <v>865</v>
      </c>
      <c r="C51" s="346" t="s">
        <v>314</v>
      </c>
      <c r="D51" s="346" t="s">
        <v>315</v>
      </c>
      <c r="E51" s="350" t="s">
        <v>56</v>
      </c>
      <c r="F51" s="350"/>
      <c r="G51" s="350" t="s">
        <v>107</v>
      </c>
      <c r="H51" s="528">
        <v>56.81</v>
      </c>
      <c r="I51" s="350"/>
      <c r="J51" s="528">
        <f t="shared" si="1"/>
        <v>56.81</v>
      </c>
      <c r="K51" s="350" t="s">
        <v>56</v>
      </c>
      <c r="L51" s="346"/>
      <c r="M51" s="346">
        <v>6.8100000000000005</v>
      </c>
      <c r="N51" s="348"/>
      <c r="O51" s="346" t="s">
        <v>314</v>
      </c>
      <c r="P51" s="347" t="s">
        <v>868</v>
      </c>
      <c r="Q51" s="347"/>
      <c r="R51" s="347"/>
    </row>
    <row r="52" spans="1:18" s="517" customFormat="1" ht="16.5" customHeight="1">
      <c r="A52" s="345">
        <v>9</v>
      </c>
      <c r="B52" s="346" t="s">
        <v>866</v>
      </c>
      <c r="C52" s="346" t="s">
        <v>316</v>
      </c>
      <c r="D52" s="346" t="s">
        <v>317</v>
      </c>
      <c r="E52" s="350" t="s">
        <v>56</v>
      </c>
      <c r="F52" s="350"/>
      <c r="G52" s="350" t="s">
        <v>107</v>
      </c>
      <c r="H52" s="528">
        <v>33.5</v>
      </c>
      <c r="I52" s="350"/>
      <c r="J52" s="528">
        <f t="shared" si="1"/>
        <v>33.5</v>
      </c>
      <c r="K52" s="350" t="s">
        <v>56</v>
      </c>
      <c r="L52" s="346"/>
      <c r="M52" s="346">
        <v>3.5</v>
      </c>
      <c r="N52" s="348"/>
      <c r="O52" s="346" t="s">
        <v>316</v>
      </c>
      <c r="P52" s="347" t="s">
        <v>868</v>
      </c>
      <c r="Q52" s="347"/>
      <c r="R52" s="347"/>
    </row>
    <row r="53" spans="1:18" s="517" customFormat="1" ht="16.5" customHeight="1">
      <c r="A53" s="345">
        <v>10</v>
      </c>
      <c r="B53" s="346" t="s">
        <v>867</v>
      </c>
      <c r="C53" s="346" t="s">
        <v>318</v>
      </c>
      <c r="D53" s="346" t="s">
        <v>319</v>
      </c>
      <c r="E53" s="350" t="s">
        <v>56</v>
      </c>
      <c r="F53" s="350"/>
      <c r="G53" s="350" t="s">
        <v>107</v>
      </c>
      <c r="H53" s="528">
        <v>33.59</v>
      </c>
      <c r="I53" s="350"/>
      <c r="J53" s="528">
        <f t="shared" si="1"/>
        <v>33.59</v>
      </c>
      <c r="K53" s="350" t="s">
        <v>56</v>
      </c>
      <c r="L53" s="346"/>
      <c r="M53" s="346">
        <v>3.59</v>
      </c>
      <c r="N53" s="348"/>
      <c r="O53" s="346" t="s">
        <v>318</v>
      </c>
      <c r="P53" s="347" t="s">
        <v>868</v>
      </c>
      <c r="Q53" s="347"/>
      <c r="R53" s="347"/>
    </row>
    <row r="54" spans="1:18" s="517" customFormat="1" ht="16.5" customHeight="1">
      <c r="A54" s="345">
        <v>11</v>
      </c>
      <c r="B54" s="346" t="s">
        <v>853</v>
      </c>
      <c r="C54" s="346" t="s">
        <v>304</v>
      </c>
      <c r="D54" s="346" t="s">
        <v>305</v>
      </c>
      <c r="E54" s="350" t="s">
        <v>56</v>
      </c>
      <c r="F54" s="350"/>
      <c r="G54" s="350" t="s">
        <v>107</v>
      </c>
      <c r="H54" s="528">
        <v>0.2</v>
      </c>
      <c r="I54" s="350"/>
      <c r="J54" s="528">
        <f t="shared" si="1"/>
        <v>0.2</v>
      </c>
      <c r="K54" s="350" t="s">
        <v>56</v>
      </c>
      <c r="L54" s="346"/>
      <c r="M54" s="346">
        <v>0.2</v>
      </c>
      <c r="N54" s="352"/>
      <c r="O54" s="346" t="s">
        <v>304</v>
      </c>
      <c r="P54" s="347" t="s">
        <v>869</v>
      </c>
      <c r="Q54" s="347"/>
      <c r="R54" s="347"/>
    </row>
    <row r="55" spans="1:18" s="517" customFormat="1" ht="16.5" customHeight="1">
      <c r="A55" s="345">
        <v>12</v>
      </c>
      <c r="B55" s="346" t="s">
        <v>854</v>
      </c>
      <c r="C55" s="346" t="s">
        <v>304</v>
      </c>
      <c r="D55" s="346" t="s">
        <v>305</v>
      </c>
      <c r="E55" s="350" t="s">
        <v>56</v>
      </c>
      <c r="F55" s="350"/>
      <c r="G55" s="350" t="s">
        <v>107</v>
      </c>
      <c r="H55" s="528">
        <v>0.2</v>
      </c>
      <c r="I55" s="350"/>
      <c r="J55" s="528">
        <f t="shared" si="1"/>
        <v>0.2</v>
      </c>
      <c r="K55" s="350" t="s">
        <v>56</v>
      </c>
      <c r="L55" s="346"/>
      <c r="M55" s="346">
        <v>0.2</v>
      </c>
      <c r="N55" s="352"/>
      <c r="O55" s="346" t="s">
        <v>304</v>
      </c>
      <c r="P55" s="347" t="s">
        <v>869</v>
      </c>
      <c r="Q55" s="347"/>
      <c r="R55" s="347"/>
    </row>
    <row r="56" spans="1:18" s="519" customFormat="1" ht="16.5" customHeight="1">
      <c r="A56" s="345">
        <v>13</v>
      </c>
      <c r="B56" s="346" t="s">
        <v>855</v>
      </c>
      <c r="C56" s="346" t="s">
        <v>304</v>
      </c>
      <c r="D56" s="346" t="s">
        <v>305</v>
      </c>
      <c r="E56" s="350" t="s">
        <v>56</v>
      </c>
      <c r="F56" s="350"/>
      <c r="G56" s="350" t="s">
        <v>107</v>
      </c>
      <c r="H56" s="528">
        <v>0.2</v>
      </c>
      <c r="I56" s="350"/>
      <c r="J56" s="528">
        <f t="shared" si="1"/>
        <v>0.2</v>
      </c>
      <c r="K56" s="350" t="s">
        <v>56</v>
      </c>
      <c r="L56" s="346"/>
      <c r="M56" s="346">
        <v>0.2</v>
      </c>
      <c r="N56" s="352"/>
      <c r="O56" s="346" t="s">
        <v>304</v>
      </c>
      <c r="P56" s="347" t="s">
        <v>869</v>
      </c>
      <c r="Q56" s="347"/>
      <c r="R56" s="347"/>
    </row>
    <row r="57" spans="1:18" s="519" customFormat="1" ht="30" customHeight="1">
      <c r="A57" s="345">
        <v>14</v>
      </c>
      <c r="B57" s="346" t="s">
        <v>856</v>
      </c>
      <c r="C57" s="346" t="s">
        <v>304</v>
      </c>
      <c r="D57" s="346" t="s">
        <v>305</v>
      </c>
      <c r="E57" s="350" t="s">
        <v>56</v>
      </c>
      <c r="F57" s="350"/>
      <c r="G57" s="350" t="s">
        <v>107</v>
      </c>
      <c r="H57" s="528">
        <v>8.26</v>
      </c>
      <c r="I57" s="350"/>
      <c r="J57" s="528">
        <f t="shared" si="1"/>
        <v>8.26</v>
      </c>
      <c r="K57" s="350" t="s">
        <v>331</v>
      </c>
      <c r="L57" s="346"/>
      <c r="M57" s="346">
        <v>6.39</v>
      </c>
      <c r="N57" s="352"/>
      <c r="O57" s="346" t="s">
        <v>304</v>
      </c>
      <c r="P57" s="347" t="s">
        <v>869</v>
      </c>
      <c r="Q57" s="347"/>
      <c r="R57" s="347"/>
    </row>
    <row r="58" spans="1:18" s="517" customFormat="1" ht="16.5" customHeight="1">
      <c r="A58" s="345">
        <v>15</v>
      </c>
      <c r="B58" s="374" t="s">
        <v>857</v>
      </c>
      <c r="C58" s="346" t="s">
        <v>304</v>
      </c>
      <c r="D58" s="346" t="s">
        <v>305</v>
      </c>
      <c r="E58" s="350" t="s">
        <v>56</v>
      </c>
      <c r="F58" s="350"/>
      <c r="G58" s="350" t="s">
        <v>107</v>
      </c>
      <c r="H58" s="528">
        <v>1.57</v>
      </c>
      <c r="I58" s="350"/>
      <c r="J58" s="528">
        <f t="shared" si="1"/>
        <v>1.57</v>
      </c>
      <c r="K58" s="350" t="s">
        <v>56</v>
      </c>
      <c r="L58" s="346"/>
      <c r="M58" s="346">
        <v>1.57</v>
      </c>
      <c r="N58" s="348"/>
      <c r="O58" s="346" t="s">
        <v>304</v>
      </c>
      <c r="P58" s="347" t="s">
        <v>869</v>
      </c>
      <c r="Q58" s="347"/>
      <c r="R58" s="347"/>
    </row>
    <row r="59" spans="1:18" s="517" customFormat="1" ht="16.5" customHeight="1">
      <c r="A59" s="345">
        <v>16</v>
      </c>
      <c r="B59" s="374" t="s">
        <v>332</v>
      </c>
      <c r="C59" s="346" t="s">
        <v>312</v>
      </c>
      <c r="D59" s="346" t="s">
        <v>313</v>
      </c>
      <c r="E59" s="350" t="s">
        <v>53</v>
      </c>
      <c r="F59" s="350"/>
      <c r="G59" s="350" t="s">
        <v>107</v>
      </c>
      <c r="H59" s="528">
        <v>0.1616</v>
      </c>
      <c r="I59" s="350"/>
      <c r="J59" s="528">
        <f t="shared" si="1"/>
        <v>0.1616</v>
      </c>
      <c r="K59" s="350" t="s">
        <v>53</v>
      </c>
      <c r="L59" s="346"/>
      <c r="M59" s="346">
        <v>0.1616</v>
      </c>
      <c r="N59" s="348"/>
      <c r="O59" s="346" t="s">
        <v>312</v>
      </c>
      <c r="P59" s="347" t="s">
        <v>868</v>
      </c>
      <c r="Q59" s="347"/>
      <c r="R59" s="347"/>
    </row>
    <row r="60" spans="1:18" s="517" customFormat="1" ht="16.5" customHeight="1">
      <c r="A60" s="345">
        <v>17</v>
      </c>
      <c r="B60" s="374" t="s">
        <v>680</v>
      </c>
      <c r="C60" s="346" t="s">
        <v>310</v>
      </c>
      <c r="D60" s="346" t="s">
        <v>311</v>
      </c>
      <c r="E60" s="350" t="s">
        <v>56</v>
      </c>
      <c r="F60" s="350"/>
      <c r="G60" s="350" t="s">
        <v>107</v>
      </c>
      <c r="H60" s="528">
        <v>0.1456</v>
      </c>
      <c r="I60" s="350"/>
      <c r="J60" s="528">
        <f t="shared" si="1"/>
        <v>0.1456</v>
      </c>
      <c r="K60" s="350" t="s">
        <v>56</v>
      </c>
      <c r="L60" s="346"/>
      <c r="M60" s="346">
        <v>0.1456</v>
      </c>
      <c r="N60" s="348"/>
      <c r="O60" s="346" t="s">
        <v>310</v>
      </c>
      <c r="P60" s="438" t="s">
        <v>583</v>
      </c>
      <c r="Q60" s="347"/>
      <c r="R60" s="347"/>
    </row>
    <row r="61" spans="1:18" s="548" customFormat="1" ht="16.5" customHeight="1" hidden="1">
      <c r="A61" s="541">
        <v>18</v>
      </c>
      <c r="B61" s="542" t="s">
        <v>681</v>
      </c>
      <c r="C61" s="543" t="s">
        <v>314</v>
      </c>
      <c r="D61" s="543" t="s">
        <v>315</v>
      </c>
      <c r="E61" s="544" t="s">
        <v>56</v>
      </c>
      <c r="F61" s="544"/>
      <c r="G61" s="544" t="s">
        <v>107</v>
      </c>
      <c r="H61" s="545">
        <v>0.0742</v>
      </c>
      <c r="I61" s="544"/>
      <c r="J61" s="545">
        <f t="shared" si="1"/>
        <v>0.0742</v>
      </c>
      <c r="K61" s="544" t="s">
        <v>56</v>
      </c>
      <c r="L61" s="543"/>
      <c r="M61" s="543">
        <v>0.0742</v>
      </c>
      <c r="N61" s="546"/>
      <c r="O61" s="543" t="s">
        <v>314</v>
      </c>
      <c r="P61" s="547"/>
      <c r="Q61" s="547"/>
      <c r="R61" s="547"/>
    </row>
    <row r="62" spans="1:18" s="548" customFormat="1" ht="16.5" customHeight="1" hidden="1">
      <c r="A62" s="541">
        <v>19</v>
      </c>
      <c r="B62" s="542" t="s">
        <v>682</v>
      </c>
      <c r="C62" s="543" t="s">
        <v>318</v>
      </c>
      <c r="D62" s="543" t="s">
        <v>319</v>
      </c>
      <c r="E62" s="544" t="s">
        <v>56</v>
      </c>
      <c r="F62" s="544"/>
      <c r="G62" s="544" t="s">
        <v>107</v>
      </c>
      <c r="H62" s="545">
        <v>0.08436</v>
      </c>
      <c r="I62" s="544"/>
      <c r="J62" s="545">
        <f t="shared" si="1"/>
        <v>0.08436</v>
      </c>
      <c r="K62" s="544" t="s">
        <v>56</v>
      </c>
      <c r="L62" s="543"/>
      <c r="M62" s="543">
        <v>0.08436</v>
      </c>
      <c r="N62" s="546"/>
      <c r="O62" s="543" t="s">
        <v>318</v>
      </c>
      <c r="P62" s="547"/>
      <c r="Q62" s="547"/>
      <c r="R62" s="547"/>
    </row>
    <row r="63" spans="1:18" s="548" customFormat="1" ht="16.5" customHeight="1" hidden="1">
      <c r="A63" s="541">
        <v>20</v>
      </c>
      <c r="B63" s="542" t="s">
        <v>683</v>
      </c>
      <c r="C63" s="543" t="s">
        <v>318</v>
      </c>
      <c r="D63" s="543" t="s">
        <v>319</v>
      </c>
      <c r="E63" s="544" t="s">
        <v>56</v>
      </c>
      <c r="F63" s="544"/>
      <c r="G63" s="544" t="s">
        <v>107</v>
      </c>
      <c r="H63" s="545">
        <v>0.07</v>
      </c>
      <c r="I63" s="544"/>
      <c r="J63" s="545">
        <f t="shared" si="1"/>
        <v>0.07</v>
      </c>
      <c r="K63" s="544" t="s">
        <v>56</v>
      </c>
      <c r="L63" s="543"/>
      <c r="M63" s="543">
        <v>0.07</v>
      </c>
      <c r="N63" s="546"/>
      <c r="O63" s="543" t="s">
        <v>318</v>
      </c>
      <c r="P63" s="547"/>
      <c r="Q63" s="547"/>
      <c r="R63" s="547"/>
    </row>
    <row r="64" spans="1:18" s="517" customFormat="1" ht="16.5" customHeight="1">
      <c r="A64" s="345">
        <v>18</v>
      </c>
      <c r="B64" s="374" t="s">
        <v>584</v>
      </c>
      <c r="C64" s="346" t="s">
        <v>318</v>
      </c>
      <c r="D64" s="346" t="s">
        <v>319</v>
      </c>
      <c r="E64" s="350" t="s">
        <v>56</v>
      </c>
      <c r="F64" s="350"/>
      <c r="G64" s="350" t="s">
        <v>107</v>
      </c>
      <c r="H64" s="528">
        <v>0.1</v>
      </c>
      <c r="I64" s="350"/>
      <c r="J64" s="528">
        <f t="shared" si="1"/>
        <v>0.1</v>
      </c>
      <c r="K64" s="350" t="s">
        <v>56</v>
      </c>
      <c r="L64" s="346"/>
      <c r="M64" s="346">
        <v>0.1</v>
      </c>
      <c r="N64" s="348"/>
      <c r="O64" s="346" t="s">
        <v>318</v>
      </c>
      <c r="P64" s="438" t="s">
        <v>585</v>
      </c>
      <c r="Q64" s="347"/>
      <c r="R64" s="347"/>
    </row>
    <row r="65" spans="1:18" s="517" customFormat="1" ht="16.5" customHeight="1">
      <c r="A65" s="345">
        <v>19</v>
      </c>
      <c r="B65" s="374" t="s">
        <v>590</v>
      </c>
      <c r="C65" s="346" t="s">
        <v>457</v>
      </c>
      <c r="D65" s="346" t="s">
        <v>317</v>
      </c>
      <c r="E65" s="350" t="s">
        <v>56</v>
      </c>
      <c r="F65" s="350"/>
      <c r="G65" s="350" t="s">
        <v>107</v>
      </c>
      <c r="H65" s="528">
        <v>0.1</v>
      </c>
      <c r="I65" s="350"/>
      <c r="J65" s="528">
        <f t="shared" si="1"/>
        <v>0.1</v>
      </c>
      <c r="K65" s="350" t="s">
        <v>56</v>
      </c>
      <c r="L65" s="346"/>
      <c r="M65" s="346">
        <v>0.1</v>
      </c>
      <c r="N65" s="348"/>
      <c r="O65" s="346" t="s">
        <v>457</v>
      </c>
      <c r="P65" s="347" t="s">
        <v>868</v>
      </c>
      <c r="Q65" s="347"/>
      <c r="R65" s="347"/>
    </row>
    <row r="66" spans="1:18" s="517" customFormat="1" ht="16.5" customHeight="1">
      <c r="A66" s="345">
        <v>20</v>
      </c>
      <c r="B66" s="374" t="s">
        <v>592</v>
      </c>
      <c r="C66" s="346" t="s">
        <v>453</v>
      </c>
      <c r="D66" s="346" t="s">
        <v>319</v>
      </c>
      <c r="E66" s="350" t="s">
        <v>56</v>
      </c>
      <c r="F66" s="350"/>
      <c r="G66" s="350" t="s">
        <v>107</v>
      </c>
      <c r="H66" s="528">
        <v>0.0611</v>
      </c>
      <c r="I66" s="350"/>
      <c r="J66" s="528">
        <f t="shared" si="1"/>
        <v>0.0611</v>
      </c>
      <c r="K66" s="350" t="s">
        <v>56</v>
      </c>
      <c r="L66" s="346"/>
      <c r="M66" s="346">
        <v>0.0611</v>
      </c>
      <c r="N66" s="348"/>
      <c r="O66" s="346" t="s">
        <v>453</v>
      </c>
      <c r="P66" s="347" t="s">
        <v>868</v>
      </c>
      <c r="Q66" s="347"/>
      <c r="R66" s="347"/>
    </row>
    <row r="67" spans="1:18" s="517" customFormat="1" ht="32.25" customHeight="1">
      <c r="A67" s="345">
        <v>21</v>
      </c>
      <c r="B67" s="374" t="s">
        <v>684</v>
      </c>
      <c r="C67" s="346" t="s">
        <v>304</v>
      </c>
      <c r="D67" s="346" t="s">
        <v>305</v>
      </c>
      <c r="E67" s="350" t="s">
        <v>83</v>
      </c>
      <c r="F67" s="350"/>
      <c r="G67" s="350" t="s">
        <v>107</v>
      </c>
      <c r="H67" s="528">
        <v>0.23</v>
      </c>
      <c r="I67" s="350"/>
      <c r="J67" s="528">
        <f t="shared" si="1"/>
        <v>0.23</v>
      </c>
      <c r="K67" s="350" t="s">
        <v>83</v>
      </c>
      <c r="L67" s="346"/>
      <c r="M67" s="346">
        <v>0.23</v>
      </c>
      <c r="N67" s="348"/>
      <c r="O67" s="346" t="s">
        <v>304</v>
      </c>
      <c r="P67" s="347" t="s">
        <v>868</v>
      </c>
      <c r="Q67" s="347"/>
      <c r="R67" s="347"/>
    </row>
    <row r="68" spans="1:18" s="517" customFormat="1" ht="16.5" customHeight="1">
      <c r="A68" s="345">
        <v>22</v>
      </c>
      <c r="B68" s="374" t="s">
        <v>870</v>
      </c>
      <c r="C68" s="346" t="s">
        <v>304</v>
      </c>
      <c r="D68" s="346" t="s">
        <v>305</v>
      </c>
      <c r="E68" s="350" t="s">
        <v>56</v>
      </c>
      <c r="F68" s="350"/>
      <c r="G68" s="350" t="s">
        <v>107</v>
      </c>
      <c r="H68" s="528">
        <v>2.1873</v>
      </c>
      <c r="I68" s="350"/>
      <c r="J68" s="528">
        <f t="shared" si="1"/>
        <v>2.1873</v>
      </c>
      <c r="K68" s="350" t="s">
        <v>56</v>
      </c>
      <c r="L68" s="346">
        <v>2.1873</v>
      </c>
      <c r="M68" s="346">
        <v>2.1873</v>
      </c>
      <c r="N68" s="348"/>
      <c r="O68" s="346" t="s">
        <v>304</v>
      </c>
      <c r="P68" s="347"/>
      <c r="Q68" s="404"/>
      <c r="R68" s="404"/>
    </row>
    <row r="69" spans="1:18" s="517" customFormat="1" ht="16.5" customHeight="1">
      <c r="A69" s="345">
        <v>23</v>
      </c>
      <c r="B69" s="374" t="s">
        <v>871</v>
      </c>
      <c r="C69" s="346" t="s">
        <v>314</v>
      </c>
      <c r="D69" s="346" t="s">
        <v>315</v>
      </c>
      <c r="E69" s="350" t="s">
        <v>56</v>
      </c>
      <c r="F69" s="350"/>
      <c r="G69" s="350" t="s">
        <v>107</v>
      </c>
      <c r="H69" s="528">
        <v>0.2411</v>
      </c>
      <c r="I69" s="350"/>
      <c r="J69" s="528">
        <f t="shared" si="1"/>
        <v>0.2411</v>
      </c>
      <c r="K69" s="350" t="s">
        <v>56</v>
      </c>
      <c r="L69" s="346">
        <v>0.2411</v>
      </c>
      <c r="M69" s="346">
        <v>0.2411</v>
      </c>
      <c r="N69" s="348"/>
      <c r="O69" s="346" t="s">
        <v>314</v>
      </c>
      <c r="P69" s="347" t="s">
        <v>874</v>
      </c>
      <c r="Q69" s="404"/>
      <c r="R69" s="404"/>
    </row>
    <row r="70" spans="1:18" s="517" customFormat="1" ht="16.5" customHeight="1">
      <c r="A70" s="345">
        <v>24</v>
      </c>
      <c r="B70" s="374" t="s">
        <v>872</v>
      </c>
      <c r="C70" s="346" t="s">
        <v>310</v>
      </c>
      <c r="D70" s="346" t="s">
        <v>311</v>
      </c>
      <c r="E70" s="350" t="s">
        <v>53</v>
      </c>
      <c r="F70" s="350"/>
      <c r="G70" s="350" t="s">
        <v>107</v>
      </c>
      <c r="H70" s="528">
        <v>3.1358</v>
      </c>
      <c r="I70" s="350"/>
      <c r="J70" s="528">
        <f aca="true" t="shared" si="2" ref="J70:J101">H70-F70</f>
        <v>3.1358</v>
      </c>
      <c r="K70" s="350" t="s">
        <v>53</v>
      </c>
      <c r="L70" s="346">
        <v>3.1358</v>
      </c>
      <c r="M70" s="346">
        <v>3.1358</v>
      </c>
      <c r="N70" s="348"/>
      <c r="O70" s="346" t="s">
        <v>310</v>
      </c>
      <c r="P70" s="347" t="s">
        <v>873</v>
      </c>
      <c r="Q70" s="404"/>
      <c r="R70" s="404"/>
    </row>
    <row r="71" spans="1:18" s="517" customFormat="1" ht="16.5" customHeight="1">
      <c r="A71" s="354"/>
      <c r="B71" s="357"/>
      <c r="C71" s="357"/>
      <c r="D71" s="357"/>
      <c r="E71" s="360"/>
      <c r="F71" s="360"/>
      <c r="G71" s="360"/>
      <c r="H71" s="529"/>
      <c r="I71" s="360"/>
      <c r="J71" s="529">
        <f t="shared" si="2"/>
        <v>0</v>
      </c>
      <c r="K71" s="360"/>
      <c r="L71" s="357"/>
      <c r="M71" s="357"/>
      <c r="N71" s="376"/>
      <c r="O71" s="357"/>
      <c r="P71" s="375"/>
      <c r="Q71" s="375"/>
      <c r="R71" s="375"/>
    </row>
    <row r="72" spans="1:18" s="517" customFormat="1" ht="16.5" customHeight="1">
      <c r="A72" s="333">
        <v>7</v>
      </c>
      <c r="B72" s="367" t="s">
        <v>109</v>
      </c>
      <c r="C72" s="336"/>
      <c r="D72" s="336"/>
      <c r="E72" s="361"/>
      <c r="F72" s="361"/>
      <c r="G72" s="361"/>
      <c r="H72" s="536"/>
      <c r="I72" s="361"/>
      <c r="J72" s="530">
        <f t="shared" si="2"/>
        <v>0</v>
      </c>
      <c r="K72" s="361"/>
      <c r="L72" s="336"/>
      <c r="M72" s="336"/>
      <c r="N72" s="336"/>
      <c r="O72" s="336"/>
      <c r="P72" s="369"/>
      <c r="Q72" s="335"/>
      <c r="R72" s="335"/>
    </row>
    <row r="73" spans="1:18" s="517" customFormat="1" ht="16.5" customHeight="1">
      <c r="A73" s="338">
        <v>1</v>
      </c>
      <c r="B73" s="339" t="s">
        <v>875</v>
      </c>
      <c r="C73" s="339" t="s">
        <v>300</v>
      </c>
      <c r="D73" s="339" t="s">
        <v>301</v>
      </c>
      <c r="E73" s="344" t="s">
        <v>56</v>
      </c>
      <c r="F73" s="344"/>
      <c r="G73" s="344" t="s">
        <v>110</v>
      </c>
      <c r="H73" s="527">
        <v>34.5</v>
      </c>
      <c r="I73" s="344"/>
      <c r="J73" s="527">
        <f t="shared" si="2"/>
        <v>34.5</v>
      </c>
      <c r="K73" s="344" t="s">
        <v>56</v>
      </c>
      <c r="L73" s="339"/>
      <c r="M73" s="339">
        <v>4.5</v>
      </c>
      <c r="N73" s="342"/>
      <c r="O73" s="339" t="s">
        <v>300</v>
      </c>
      <c r="P73" s="340" t="s">
        <v>868</v>
      </c>
      <c r="Q73" s="340"/>
      <c r="R73" s="340"/>
    </row>
    <row r="74" spans="1:18" s="517" customFormat="1" ht="16.5" customHeight="1">
      <c r="A74" s="345">
        <v>2</v>
      </c>
      <c r="B74" s="346" t="s">
        <v>876</v>
      </c>
      <c r="C74" s="346" t="s">
        <v>302</v>
      </c>
      <c r="D74" s="346" t="s">
        <v>303</v>
      </c>
      <c r="E74" s="350" t="s">
        <v>56</v>
      </c>
      <c r="F74" s="350"/>
      <c r="G74" s="350" t="s">
        <v>110</v>
      </c>
      <c r="H74" s="528">
        <v>44.5</v>
      </c>
      <c r="I74" s="350"/>
      <c r="J74" s="528">
        <f t="shared" si="2"/>
        <v>44.5</v>
      </c>
      <c r="K74" s="350" t="s">
        <v>56</v>
      </c>
      <c r="L74" s="346"/>
      <c r="M74" s="346">
        <v>4.5</v>
      </c>
      <c r="N74" s="348"/>
      <c r="O74" s="346" t="s">
        <v>302</v>
      </c>
      <c r="P74" s="347" t="s">
        <v>868</v>
      </c>
      <c r="Q74" s="347"/>
      <c r="R74" s="347"/>
    </row>
    <row r="75" spans="1:18" s="520" customFormat="1" ht="16.5" customHeight="1">
      <c r="A75" s="345">
        <v>3</v>
      </c>
      <c r="B75" s="346" t="s">
        <v>877</v>
      </c>
      <c r="C75" s="346" t="s">
        <v>304</v>
      </c>
      <c r="D75" s="346" t="s">
        <v>305</v>
      </c>
      <c r="E75" s="350" t="s">
        <v>56</v>
      </c>
      <c r="F75" s="350"/>
      <c r="G75" s="350" t="s">
        <v>110</v>
      </c>
      <c r="H75" s="528">
        <v>34.5</v>
      </c>
      <c r="I75" s="350"/>
      <c r="J75" s="528">
        <f t="shared" si="2"/>
        <v>34.5</v>
      </c>
      <c r="K75" s="350" t="s">
        <v>56</v>
      </c>
      <c r="L75" s="346"/>
      <c r="M75" s="346">
        <v>4.5</v>
      </c>
      <c r="N75" s="348"/>
      <c r="O75" s="346" t="s">
        <v>304</v>
      </c>
      <c r="P75" s="347" t="s">
        <v>868</v>
      </c>
      <c r="Q75" s="347"/>
      <c r="R75" s="347"/>
    </row>
    <row r="76" spans="1:18" s="520" customFormat="1" ht="16.5" customHeight="1">
      <c r="A76" s="345">
        <v>4</v>
      </c>
      <c r="B76" s="346" t="s">
        <v>878</v>
      </c>
      <c r="C76" s="346" t="s">
        <v>306</v>
      </c>
      <c r="D76" s="346" t="s">
        <v>307</v>
      </c>
      <c r="E76" s="350" t="s">
        <v>56</v>
      </c>
      <c r="F76" s="350"/>
      <c r="G76" s="350" t="s">
        <v>110</v>
      </c>
      <c r="H76" s="528">
        <v>44</v>
      </c>
      <c r="I76" s="350"/>
      <c r="J76" s="528">
        <f t="shared" si="2"/>
        <v>44</v>
      </c>
      <c r="K76" s="350" t="s">
        <v>56</v>
      </c>
      <c r="L76" s="346"/>
      <c r="M76" s="346">
        <v>4</v>
      </c>
      <c r="N76" s="348"/>
      <c r="O76" s="346" t="s">
        <v>306</v>
      </c>
      <c r="P76" s="347" t="s">
        <v>868</v>
      </c>
      <c r="Q76" s="347"/>
      <c r="R76" s="347"/>
    </row>
    <row r="77" spans="1:18" s="520" customFormat="1" ht="16.5" customHeight="1">
      <c r="A77" s="345">
        <v>5</v>
      </c>
      <c r="B77" s="346" t="s">
        <v>879</v>
      </c>
      <c r="C77" s="346" t="s">
        <v>308</v>
      </c>
      <c r="D77" s="346" t="s">
        <v>309</v>
      </c>
      <c r="E77" s="350" t="s">
        <v>56</v>
      </c>
      <c r="F77" s="350"/>
      <c r="G77" s="350" t="s">
        <v>110</v>
      </c>
      <c r="H77" s="528">
        <v>44</v>
      </c>
      <c r="I77" s="350"/>
      <c r="J77" s="528">
        <f t="shared" si="2"/>
        <v>44</v>
      </c>
      <c r="K77" s="350" t="s">
        <v>56</v>
      </c>
      <c r="L77" s="346"/>
      <c r="M77" s="346">
        <v>4</v>
      </c>
      <c r="N77" s="348"/>
      <c r="O77" s="346" t="s">
        <v>308</v>
      </c>
      <c r="P77" s="347" t="s">
        <v>868</v>
      </c>
      <c r="Q77" s="347"/>
      <c r="R77" s="347"/>
    </row>
    <row r="78" spans="1:18" s="520" customFormat="1" ht="16.5" customHeight="1">
      <c r="A78" s="345">
        <v>6</v>
      </c>
      <c r="B78" s="346" t="s">
        <v>880</v>
      </c>
      <c r="C78" s="346" t="s">
        <v>310</v>
      </c>
      <c r="D78" s="346" t="s">
        <v>311</v>
      </c>
      <c r="E78" s="350" t="s">
        <v>56</v>
      </c>
      <c r="F78" s="350"/>
      <c r="G78" s="350" t="s">
        <v>110</v>
      </c>
      <c r="H78" s="528">
        <v>44.5</v>
      </c>
      <c r="I78" s="350"/>
      <c r="J78" s="528">
        <f t="shared" si="2"/>
        <v>44.5</v>
      </c>
      <c r="K78" s="350" t="s">
        <v>56</v>
      </c>
      <c r="L78" s="346"/>
      <c r="M78" s="346">
        <v>4.5</v>
      </c>
      <c r="N78" s="348"/>
      <c r="O78" s="346" t="s">
        <v>310</v>
      </c>
      <c r="P78" s="347" t="s">
        <v>868</v>
      </c>
      <c r="Q78" s="347"/>
      <c r="R78" s="347"/>
    </row>
    <row r="79" spans="1:18" s="520" customFormat="1" ht="16.5" customHeight="1">
      <c r="A79" s="345">
        <v>7</v>
      </c>
      <c r="B79" s="346" t="s">
        <v>881</v>
      </c>
      <c r="C79" s="346" t="s">
        <v>312</v>
      </c>
      <c r="D79" s="346" t="s">
        <v>313</v>
      </c>
      <c r="E79" s="350" t="s">
        <v>56</v>
      </c>
      <c r="F79" s="350"/>
      <c r="G79" s="350" t="s">
        <v>110</v>
      </c>
      <c r="H79" s="528">
        <v>44</v>
      </c>
      <c r="I79" s="350"/>
      <c r="J79" s="528">
        <f t="shared" si="2"/>
        <v>44</v>
      </c>
      <c r="K79" s="350" t="s">
        <v>56</v>
      </c>
      <c r="L79" s="346"/>
      <c r="M79" s="346">
        <v>4</v>
      </c>
      <c r="N79" s="348"/>
      <c r="O79" s="346" t="s">
        <v>312</v>
      </c>
      <c r="P79" s="347" t="s">
        <v>868</v>
      </c>
      <c r="Q79" s="347"/>
      <c r="R79" s="347"/>
    </row>
    <row r="80" spans="1:18" s="520" customFormat="1" ht="16.5" customHeight="1">
      <c r="A80" s="345">
        <v>8</v>
      </c>
      <c r="B80" s="346" t="s">
        <v>882</v>
      </c>
      <c r="C80" s="346" t="s">
        <v>314</v>
      </c>
      <c r="D80" s="346" t="s">
        <v>315</v>
      </c>
      <c r="E80" s="350" t="s">
        <v>56</v>
      </c>
      <c r="F80" s="350"/>
      <c r="G80" s="350" t="s">
        <v>110</v>
      </c>
      <c r="H80" s="528">
        <v>34.5</v>
      </c>
      <c r="I80" s="350"/>
      <c r="J80" s="528">
        <f t="shared" si="2"/>
        <v>34.5</v>
      </c>
      <c r="K80" s="350" t="s">
        <v>56</v>
      </c>
      <c r="L80" s="346"/>
      <c r="M80" s="346">
        <v>4.5</v>
      </c>
      <c r="N80" s="348"/>
      <c r="O80" s="346" t="s">
        <v>314</v>
      </c>
      <c r="P80" s="347" t="s">
        <v>868</v>
      </c>
      <c r="Q80" s="347"/>
      <c r="R80" s="347"/>
    </row>
    <row r="81" spans="1:18" s="520" customFormat="1" ht="16.5" customHeight="1">
      <c r="A81" s="345">
        <v>9</v>
      </c>
      <c r="B81" s="346" t="s">
        <v>883</v>
      </c>
      <c r="C81" s="346" t="s">
        <v>316</v>
      </c>
      <c r="D81" s="346" t="s">
        <v>317</v>
      </c>
      <c r="E81" s="350" t="s">
        <v>56</v>
      </c>
      <c r="F81" s="350"/>
      <c r="G81" s="350" t="s">
        <v>110</v>
      </c>
      <c r="H81" s="528">
        <v>33.23</v>
      </c>
      <c r="I81" s="350"/>
      <c r="J81" s="528">
        <f t="shared" si="2"/>
        <v>33.23</v>
      </c>
      <c r="K81" s="350" t="s">
        <v>56</v>
      </c>
      <c r="L81" s="346"/>
      <c r="M81" s="346">
        <v>3.23</v>
      </c>
      <c r="N81" s="348"/>
      <c r="O81" s="346" t="s">
        <v>316</v>
      </c>
      <c r="P81" s="347" t="s">
        <v>868</v>
      </c>
      <c r="Q81" s="347"/>
      <c r="R81" s="347"/>
    </row>
    <row r="82" spans="1:18" s="520" customFormat="1" ht="16.5" customHeight="1">
      <c r="A82" s="345">
        <v>10</v>
      </c>
      <c r="B82" s="346" t="s">
        <v>884</v>
      </c>
      <c r="C82" s="346" t="s">
        <v>318</v>
      </c>
      <c r="D82" s="346" t="s">
        <v>319</v>
      </c>
      <c r="E82" s="350" t="s">
        <v>56</v>
      </c>
      <c r="F82" s="350"/>
      <c r="G82" s="350" t="s">
        <v>110</v>
      </c>
      <c r="H82" s="528">
        <v>44</v>
      </c>
      <c r="I82" s="350"/>
      <c r="J82" s="528">
        <f t="shared" si="2"/>
        <v>44</v>
      </c>
      <c r="K82" s="350" t="s">
        <v>56</v>
      </c>
      <c r="L82" s="346"/>
      <c r="M82" s="346">
        <v>4</v>
      </c>
      <c r="N82" s="348"/>
      <c r="O82" s="346" t="s">
        <v>318</v>
      </c>
      <c r="P82" s="347" t="s">
        <v>868</v>
      </c>
      <c r="Q82" s="347"/>
      <c r="R82" s="347"/>
    </row>
    <row r="83" spans="1:18" s="520" customFormat="1" ht="16.5" customHeight="1">
      <c r="A83" s="345">
        <v>11</v>
      </c>
      <c r="B83" s="346" t="s">
        <v>333</v>
      </c>
      <c r="C83" s="346" t="s">
        <v>304</v>
      </c>
      <c r="D83" s="346" t="s">
        <v>305</v>
      </c>
      <c r="E83" s="350" t="s">
        <v>56</v>
      </c>
      <c r="F83" s="350"/>
      <c r="G83" s="350" t="s">
        <v>110</v>
      </c>
      <c r="H83" s="528">
        <v>0.8392</v>
      </c>
      <c r="I83" s="350"/>
      <c r="J83" s="528">
        <f t="shared" si="2"/>
        <v>0.8392</v>
      </c>
      <c r="K83" s="350" t="s">
        <v>56</v>
      </c>
      <c r="L83" s="346"/>
      <c r="M83" s="346">
        <v>0.8392</v>
      </c>
      <c r="N83" s="348"/>
      <c r="O83" s="346" t="s">
        <v>304</v>
      </c>
      <c r="P83" s="347" t="s">
        <v>868</v>
      </c>
      <c r="Q83" s="347"/>
      <c r="R83" s="347"/>
    </row>
    <row r="84" spans="1:18" s="520" customFormat="1" ht="16.5" customHeight="1">
      <c r="A84" s="345">
        <v>12</v>
      </c>
      <c r="B84" s="346" t="s">
        <v>600</v>
      </c>
      <c r="C84" s="346" t="s">
        <v>306</v>
      </c>
      <c r="D84" s="346" t="s">
        <v>307</v>
      </c>
      <c r="E84" s="350" t="s">
        <v>56</v>
      </c>
      <c r="F84" s="350"/>
      <c r="G84" s="350" t="s">
        <v>110</v>
      </c>
      <c r="H84" s="528">
        <v>1.99</v>
      </c>
      <c r="I84" s="350"/>
      <c r="J84" s="528">
        <f t="shared" si="2"/>
        <v>1.99</v>
      </c>
      <c r="K84" s="350" t="s">
        <v>56</v>
      </c>
      <c r="L84" s="346"/>
      <c r="M84" s="346">
        <v>1.99</v>
      </c>
      <c r="N84" s="348"/>
      <c r="O84" s="346" t="s">
        <v>306</v>
      </c>
      <c r="P84" s="438" t="s">
        <v>886</v>
      </c>
      <c r="Q84" s="347"/>
      <c r="R84" s="347"/>
    </row>
    <row r="85" spans="1:18" s="520" customFormat="1" ht="16.5" customHeight="1">
      <c r="A85" s="345">
        <v>13</v>
      </c>
      <c r="B85" s="346" t="s">
        <v>600</v>
      </c>
      <c r="C85" s="346" t="s">
        <v>310</v>
      </c>
      <c r="D85" s="346" t="s">
        <v>311</v>
      </c>
      <c r="E85" s="350" t="s">
        <v>56</v>
      </c>
      <c r="F85" s="350"/>
      <c r="G85" s="350" t="s">
        <v>110</v>
      </c>
      <c r="H85" s="528">
        <v>1.23</v>
      </c>
      <c r="I85" s="350"/>
      <c r="J85" s="528">
        <f t="shared" si="2"/>
        <v>1.23</v>
      </c>
      <c r="K85" s="350" t="s">
        <v>56</v>
      </c>
      <c r="L85" s="346"/>
      <c r="M85" s="346">
        <v>1.23</v>
      </c>
      <c r="N85" s="348"/>
      <c r="O85" s="346" t="s">
        <v>310</v>
      </c>
      <c r="P85" s="438" t="s">
        <v>886</v>
      </c>
      <c r="Q85" s="347"/>
      <c r="R85" s="347"/>
    </row>
    <row r="86" spans="1:18" s="520" customFormat="1" ht="16.5" customHeight="1">
      <c r="A86" s="345">
        <v>14</v>
      </c>
      <c r="B86" s="346" t="s">
        <v>600</v>
      </c>
      <c r="C86" s="346" t="s">
        <v>300</v>
      </c>
      <c r="D86" s="346" t="s">
        <v>301</v>
      </c>
      <c r="E86" s="350" t="s">
        <v>56</v>
      </c>
      <c r="F86" s="350"/>
      <c r="G86" s="350" t="s">
        <v>110</v>
      </c>
      <c r="H86" s="528">
        <v>0.84</v>
      </c>
      <c r="I86" s="350"/>
      <c r="J86" s="528">
        <f t="shared" si="2"/>
        <v>0.84</v>
      </c>
      <c r="K86" s="350" t="s">
        <v>56</v>
      </c>
      <c r="L86" s="346"/>
      <c r="M86" s="346">
        <v>0.84</v>
      </c>
      <c r="N86" s="348"/>
      <c r="O86" s="346" t="s">
        <v>300</v>
      </c>
      <c r="P86" s="438" t="s">
        <v>886</v>
      </c>
      <c r="Q86" s="347"/>
      <c r="R86" s="347"/>
    </row>
    <row r="87" spans="1:18" s="520" customFormat="1" ht="16.5" customHeight="1">
      <c r="A87" s="345">
        <v>15</v>
      </c>
      <c r="B87" s="346" t="s">
        <v>600</v>
      </c>
      <c r="C87" s="346" t="s">
        <v>302</v>
      </c>
      <c r="D87" s="346" t="s">
        <v>303</v>
      </c>
      <c r="E87" s="350" t="s">
        <v>56</v>
      </c>
      <c r="F87" s="350"/>
      <c r="G87" s="350" t="s">
        <v>110</v>
      </c>
      <c r="H87" s="528">
        <v>3.1</v>
      </c>
      <c r="I87" s="350"/>
      <c r="J87" s="528">
        <f t="shared" si="2"/>
        <v>3.1</v>
      </c>
      <c r="K87" s="350" t="s">
        <v>56</v>
      </c>
      <c r="L87" s="346"/>
      <c r="M87" s="346">
        <v>3.1</v>
      </c>
      <c r="N87" s="348"/>
      <c r="O87" s="346" t="s">
        <v>302</v>
      </c>
      <c r="P87" s="438" t="s">
        <v>886</v>
      </c>
      <c r="Q87" s="347"/>
      <c r="R87" s="347"/>
    </row>
    <row r="88" spans="1:18" s="520" customFormat="1" ht="16.5" customHeight="1">
      <c r="A88" s="345">
        <v>16</v>
      </c>
      <c r="B88" s="346" t="s">
        <v>600</v>
      </c>
      <c r="C88" s="346" t="s">
        <v>308</v>
      </c>
      <c r="D88" s="346" t="s">
        <v>309</v>
      </c>
      <c r="E88" s="350" t="s">
        <v>56</v>
      </c>
      <c r="F88" s="350"/>
      <c r="G88" s="350" t="s">
        <v>110</v>
      </c>
      <c r="H88" s="528">
        <v>11.04</v>
      </c>
      <c r="I88" s="350"/>
      <c r="J88" s="528">
        <f t="shared" si="2"/>
        <v>11.04</v>
      </c>
      <c r="K88" s="350" t="s">
        <v>56</v>
      </c>
      <c r="L88" s="346"/>
      <c r="M88" s="346">
        <v>11.04</v>
      </c>
      <c r="N88" s="348"/>
      <c r="O88" s="346" t="s">
        <v>308</v>
      </c>
      <c r="P88" s="438" t="s">
        <v>886</v>
      </c>
      <c r="Q88" s="347"/>
      <c r="R88" s="347"/>
    </row>
    <row r="89" spans="1:18" s="520" customFormat="1" ht="16.5" customHeight="1">
      <c r="A89" s="345">
        <v>17</v>
      </c>
      <c r="B89" s="346" t="s">
        <v>600</v>
      </c>
      <c r="C89" s="346" t="s">
        <v>312</v>
      </c>
      <c r="D89" s="346" t="s">
        <v>313</v>
      </c>
      <c r="E89" s="350" t="s">
        <v>56</v>
      </c>
      <c r="F89" s="350"/>
      <c r="G89" s="350" t="s">
        <v>110</v>
      </c>
      <c r="H89" s="528">
        <v>2.65</v>
      </c>
      <c r="I89" s="350"/>
      <c r="J89" s="528">
        <f t="shared" si="2"/>
        <v>2.65</v>
      </c>
      <c r="K89" s="350" t="s">
        <v>56</v>
      </c>
      <c r="L89" s="346"/>
      <c r="M89" s="346">
        <v>2.65</v>
      </c>
      <c r="N89" s="348"/>
      <c r="O89" s="346" t="s">
        <v>312</v>
      </c>
      <c r="P89" s="438" t="s">
        <v>886</v>
      </c>
      <c r="Q89" s="347"/>
      <c r="R89" s="347"/>
    </row>
    <row r="90" spans="1:18" s="520" customFormat="1" ht="16.5" customHeight="1">
      <c r="A90" s="345">
        <v>18</v>
      </c>
      <c r="B90" s="346" t="s">
        <v>600</v>
      </c>
      <c r="C90" s="346" t="s">
        <v>304</v>
      </c>
      <c r="D90" s="346" t="s">
        <v>305</v>
      </c>
      <c r="E90" s="350" t="s">
        <v>56</v>
      </c>
      <c r="F90" s="350"/>
      <c r="G90" s="350" t="s">
        <v>110</v>
      </c>
      <c r="H90" s="528">
        <v>0.98</v>
      </c>
      <c r="I90" s="350"/>
      <c r="J90" s="528">
        <f t="shared" si="2"/>
        <v>0.98</v>
      </c>
      <c r="K90" s="350" t="s">
        <v>56</v>
      </c>
      <c r="L90" s="346"/>
      <c r="M90" s="346">
        <v>0.98</v>
      </c>
      <c r="N90" s="348"/>
      <c r="O90" s="346" t="s">
        <v>304</v>
      </c>
      <c r="P90" s="438" t="s">
        <v>886</v>
      </c>
      <c r="Q90" s="347"/>
      <c r="R90" s="347"/>
    </row>
    <row r="91" spans="1:18" s="520" customFormat="1" ht="16.5" customHeight="1">
      <c r="A91" s="345">
        <v>19</v>
      </c>
      <c r="B91" s="346" t="s">
        <v>600</v>
      </c>
      <c r="C91" s="346" t="s">
        <v>314</v>
      </c>
      <c r="D91" s="346" t="s">
        <v>315</v>
      </c>
      <c r="E91" s="350" t="s">
        <v>56</v>
      </c>
      <c r="F91" s="350"/>
      <c r="G91" s="350" t="s">
        <v>110</v>
      </c>
      <c r="H91" s="528">
        <v>1.64</v>
      </c>
      <c r="I91" s="350"/>
      <c r="J91" s="528">
        <f t="shared" si="2"/>
        <v>1.64</v>
      </c>
      <c r="K91" s="350" t="s">
        <v>56</v>
      </c>
      <c r="L91" s="346"/>
      <c r="M91" s="346">
        <v>1.64</v>
      </c>
      <c r="N91" s="348"/>
      <c r="O91" s="346" t="s">
        <v>314</v>
      </c>
      <c r="P91" s="438" t="s">
        <v>886</v>
      </c>
      <c r="Q91" s="347"/>
      <c r="R91" s="347"/>
    </row>
    <row r="92" spans="1:18" s="520" customFormat="1" ht="16.5" customHeight="1">
      <c r="A92" s="345">
        <v>20</v>
      </c>
      <c r="B92" s="346" t="s">
        <v>600</v>
      </c>
      <c r="C92" s="346" t="s">
        <v>602</v>
      </c>
      <c r="D92" s="346" t="s">
        <v>319</v>
      </c>
      <c r="E92" s="350" t="s">
        <v>56</v>
      </c>
      <c r="F92" s="350"/>
      <c r="G92" s="350" t="s">
        <v>110</v>
      </c>
      <c r="H92" s="528">
        <v>0.28</v>
      </c>
      <c r="I92" s="350"/>
      <c r="J92" s="528">
        <f t="shared" si="2"/>
        <v>0.28</v>
      </c>
      <c r="K92" s="350" t="s">
        <v>56</v>
      </c>
      <c r="L92" s="346"/>
      <c r="M92" s="346">
        <v>0.28</v>
      </c>
      <c r="N92" s="348"/>
      <c r="O92" s="346" t="s">
        <v>602</v>
      </c>
      <c r="P92" s="438" t="s">
        <v>886</v>
      </c>
      <c r="Q92" s="347"/>
      <c r="R92" s="347"/>
    </row>
    <row r="93" spans="1:18" s="520" customFormat="1" ht="16.5" customHeight="1">
      <c r="A93" s="345">
        <v>21</v>
      </c>
      <c r="B93" s="346" t="s">
        <v>600</v>
      </c>
      <c r="C93" s="346" t="s">
        <v>316</v>
      </c>
      <c r="D93" s="346" t="s">
        <v>317</v>
      </c>
      <c r="E93" s="350" t="s">
        <v>56</v>
      </c>
      <c r="F93" s="350"/>
      <c r="G93" s="350" t="s">
        <v>110</v>
      </c>
      <c r="H93" s="528">
        <v>0.58</v>
      </c>
      <c r="I93" s="350"/>
      <c r="J93" s="528">
        <f t="shared" si="2"/>
        <v>0.58</v>
      </c>
      <c r="K93" s="350" t="s">
        <v>56</v>
      </c>
      <c r="L93" s="346"/>
      <c r="M93" s="346">
        <v>0.58</v>
      </c>
      <c r="N93" s="348"/>
      <c r="O93" s="346" t="s">
        <v>316</v>
      </c>
      <c r="P93" s="438" t="s">
        <v>886</v>
      </c>
      <c r="Q93" s="347"/>
      <c r="R93" s="347"/>
    </row>
    <row r="94" spans="1:18" s="520" customFormat="1" ht="16.5" customHeight="1">
      <c r="A94" s="345">
        <v>22</v>
      </c>
      <c r="B94" s="346" t="s">
        <v>603</v>
      </c>
      <c r="C94" s="346" t="s">
        <v>302</v>
      </c>
      <c r="D94" s="346" t="s">
        <v>303</v>
      </c>
      <c r="E94" s="350" t="s">
        <v>56</v>
      </c>
      <c r="F94" s="350"/>
      <c r="G94" s="350" t="s">
        <v>110</v>
      </c>
      <c r="H94" s="528">
        <v>0.31109000000000003</v>
      </c>
      <c r="I94" s="350"/>
      <c r="J94" s="528">
        <f t="shared" si="2"/>
        <v>0.31109000000000003</v>
      </c>
      <c r="K94" s="350" t="s">
        <v>56</v>
      </c>
      <c r="L94" s="346"/>
      <c r="M94" s="346">
        <v>0.31109000000000003</v>
      </c>
      <c r="N94" s="348"/>
      <c r="O94" s="346" t="s">
        <v>302</v>
      </c>
      <c r="P94" s="347" t="s">
        <v>887</v>
      </c>
      <c r="Q94" s="347"/>
      <c r="R94" s="347"/>
    </row>
    <row r="95" spans="1:18" s="520" customFormat="1" ht="16.5" customHeight="1">
      <c r="A95" s="345">
        <v>23</v>
      </c>
      <c r="B95" s="346" t="s">
        <v>604</v>
      </c>
      <c r="C95" s="346" t="s">
        <v>302</v>
      </c>
      <c r="D95" s="346" t="s">
        <v>303</v>
      </c>
      <c r="E95" s="350" t="s">
        <v>56</v>
      </c>
      <c r="F95" s="350"/>
      <c r="G95" s="350" t="s">
        <v>110</v>
      </c>
      <c r="H95" s="528">
        <v>0.10103999999999999</v>
      </c>
      <c r="I95" s="350"/>
      <c r="J95" s="528">
        <f t="shared" si="2"/>
        <v>0.10103999999999999</v>
      </c>
      <c r="K95" s="350" t="s">
        <v>56</v>
      </c>
      <c r="L95" s="346"/>
      <c r="M95" s="346">
        <v>0.10103999999999999</v>
      </c>
      <c r="N95" s="348"/>
      <c r="O95" s="346" t="s">
        <v>302</v>
      </c>
      <c r="P95" s="347" t="s">
        <v>887</v>
      </c>
      <c r="Q95" s="347"/>
      <c r="R95" s="347"/>
    </row>
    <row r="96" spans="1:18" s="520" customFormat="1" ht="16.5" customHeight="1">
      <c r="A96" s="345">
        <v>24</v>
      </c>
      <c r="B96" s="346" t="s">
        <v>605</v>
      </c>
      <c r="C96" s="346" t="s">
        <v>306</v>
      </c>
      <c r="D96" s="346" t="s">
        <v>307</v>
      </c>
      <c r="E96" s="350" t="s">
        <v>56</v>
      </c>
      <c r="F96" s="350"/>
      <c r="G96" s="350" t="s">
        <v>110</v>
      </c>
      <c r="H96" s="528">
        <v>0.05</v>
      </c>
      <c r="I96" s="350"/>
      <c r="J96" s="528">
        <f t="shared" si="2"/>
        <v>0.05</v>
      </c>
      <c r="K96" s="350" t="s">
        <v>56</v>
      </c>
      <c r="L96" s="346"/>
      <c r="M96" s="346">
        <v>0.05</v>
      </c>
      <c r="N96" s="348"/>
      <c r="O96" s="346" t="s">
        <v>306</v>
      </c>
      <c r="P96" s="347" t="s">
        <v>887</v>
      </c>
      <c r="Q96" s="347"/>
      <c r="R96" s="347"/>
    </row>
    <row r="97" spans="1:18" s="520" customFormat="1" ht="16.5" customHeight="1">
      <c r="A97" s="345">
        <v>25</v>
      </c>
      <c r="B97" s="346" t="s">
        <v>606</v>
      </c>
      <c r="C97" s="346" t="s">
        <v>310</v>
      </c>
      <c r="D97" s="346" t="s">
        <v>311</v>
      </c>
      <c r="E97" s="350" t="s">
        <v>56</v>
      </c>
      <c r="F97" s="350"/>
      <c r="G97" s="350" t="s">
        <v>110</v>
      </c>
      <c r="H97" s="528">
        <v>0.4855</v>
      </c>
      <c r="I97" s="350"/>
      <c r="J97" s="528">
        <f t="shared" si="2"/>
        <v>0.4855</v>
      </c>
      <c r="K97" s="350" t="s">
        <v>56</v>
      </c>
      <c r="L97" s="346"/>
      <c r="M97" s="346">
        <v>0.4855</v>
      </c>
      <c r="N97" s="348"/>
      <c r="O97" s="346" t="s">
        <v>310</v>
      </c>
      <c r="P97" s="347" t="s">
        <v>887</v>
      </c>
      <c r="Q97" s="347"/>
      <c r="R97" s="347"/>
    </row>
    <row r="98" spans="1:18" s="520" customFormat="1" ht="16.5" customHeight="1">
      <c r="A98" s="345">
        <v>26</v>
      </c>
      <c r="B98" s="346" t="s">
        <v>607</v>
      </c>
      <c r="C98" s="346" t="s">
        <v>310</v>
      </c>
      <c r="D98" s="346" t="s">
        <v>311</v>
      </c>
      <c r="E98" s="350" t="s">
        <v>56</v>
      </c>
      <c r="F98" s="350"/>
      <c r="G98" s="350" t="s">
        <v>110</v>
      </c>
      <c r="H98" s="528">
        <v>0.02</v>
      </c>
      <c r="I98" s="350"/>
      <c r="J98" s="528">
        <f t="shared" si="2"/>
        <v>0.02</v>
      </c>
      <c r="K98" s="350" t="s">
        <v>56</v>
      </c>
      <c r="L98" s="346"/>
      <c r="M98" s="346">
        <v>0.02</v>
      </c>
      <c r="N98" s="348"/>
      <c r="O98" s="346" t="s">
        <v>310</v>
      </c>
      <c r="P98" s="347" t="s">
        <v>887</v>
      </c>
      <c r="Q98" s="347"/>
      <c r="R98" s="347"/>
    </row>
    <row r="99" spans="1:18" s="520" customFormat="1" ht="16.5" customHeight="1">
      <c r="A99" s="345">
        <v>27</v>
      </c>
      <c r="B99" s="346" t="s">
        <v>607</v>
      </c>
      <c r="C99" s="346" t="s">
        <v>310</v>
      </c>
      <c r="D99" s="346" t="s">
        <v>311</v>
      </c>
      <c r="E99" s="350" t="s">
        <v>56</v>
      </c>
      <c r="F99" s="350"/>
      <c r="G99" s="350" t="s">
        <v>110</v>
      </c>
      <c r="H99" s="528">
        <v>0.03</v>
      </c>
      <c r="I99" s="350"/>
      <c r="J99" s="528">
        <f t="shared" si="2"/>
        <v>0.03</v>
      </c>
      <c r="K99" s="350" t="s">
        <v>56</v>
      </c>
      <c r="L99" s="346"/>
      <c r="M99" s="346">
        <v>0.03</v>
      </c>
      <c r="N99" s="348"/>
      <c r="O99" s="346" t="s">
        <v>310</v>
      </c>
      <c r="P99" s="347" t="s">
        <v>887</v>
      </c>
      <c r="Q99" s="347"/>
      <c r="R99" s="347"/>
    </row>
    <row r="100" spans="1:18" s="520" customFormat="1" ht="16.5" customHeight="1">
      <c r="A100" s="345">
        <v>28</v>
      </c>
      <c r="B100" s="346" t="s">
        <v>608</v>
      </c>
      <c r="C100" s="346" t="s">
        <v>312</v>
      </c>
      <c r="D100" s="346" t="s">
        <v>313</v>
      </c>
      <c r="E100" s="350" t="s">
        <v>56</v>
      </c>
      <c r="F100" s="350"/>
      <c r="G100" s="350" t="s">
        <v>110</v>
      </c>
      <c r="H100" s="528">
        <v>0.12</v>
      </c>
      <c r="I100" s="350"/>
      <c r="J100" s="528">
        <f t="shared" si="2"/>
        <v>0.12</v>
      </c>
      <c r="K100" s="350" t="s">
        <v>56</v>
      </c>
      <c r="L100" s="346"/>
      <c r="M100" s="346">
        <v>0.12</v>
      </c>
      <c r="N100" s="348"/>
      <c r="O100" s="346" t="s">
        <v>312</v>
      </c>
      <c r="P100" s="347" t="s">
        <v>887</v>
      </c>
      <c r="Q100" s="347"/>
      <c r="R100" s="347"/>
    </row>
    <row r="101" spans="1:18" s="520" customFormat="1" ht="16.5" customHeight="1">
      <c r="A101" s="345">
        <v>29</v>
      </c>
      <c r="B101" s="346" t="s">
        <v>609</v>
      </c>
      <c r="C101" s="346" t="s">
        <v>312</v>
      </c>
      <c r="D101" s="346" t="s">
        <v>313</v>
      </c>
      <c r="E101" s="350" t="s">
        <v>56</v>
      </c>
      <c r="F101" s="350"/>
      <c r="G101" s="350" t="s">
        <v>110</v>
      </c>
      <c r="H101" s="528">
        <v>0.85</v>
      </c>
      <c r="I101" s="350"/>
      <c r="J101" s="528">
        <f t="shared" si="2"/>
        <v>0.85</v>
      </c>
      <c r="K101" s="350" t="s">
        <v>56</v>
      </c>
      <c r="L101" s="346"/>
      <c r="M101" s="346">
        <v>0.85</v>
      </c>
      <c r="N101" s="348"/>
      <c r="O101" s="346" t="s">
        <v>312</v>
      </c>
      <c r="P101" s="347" t="s">
        <v>887</v>
      </c>
      <c r="Q101" s="347"/>
      <c r="R101" s="347"/>
    </row>
    <row r="102" spans="1:18" s="520" customFormat="1" ht="16.5" customHeight="1">
      <c r="A102" s="345">
        <v>30</v>
      </c>
      <c r="B102" s="346" t="s">
        <v>610</v>
      </c>
      <c r="C102" s="346" t="s">
        <v>314</v>
      </c>
      <c r="D102" s="346" t="s">
        <v>315</v>
      </c>
      <c r="E102" s="350" t="s">
        <v>56</v>
      </c>
      <c r="F102" s="350"/>
      <c r="G102" s="350" t="s">
        <v>110</v>
      </c>
      <c r="H102" s="528">
        <v>0.05</v>
      </c>
      <c r="I102" s="350"/>
      <c r="J102" s="528">
        <f aca="true" t="shared" si="3" ref="J102:J133">H102-F102</f>
        <v>0.05</v>
      </c>
      <c r="K102" s="350" t="s">
        <v>56</v>
      </c>
      <c r="L102" s="346"/>
      <c r="M102" s="346">
        <v>0.05</v>
      </c>
      <c r="N102" s="348"/>
      <c r="O102" s="346" t="s">
        <v>314</v>
      </c>
      <c r="P102" s="347" t="s">
        <v>887</v>
      </c>
      <c r="Q102" s="347"/>
      <c r="R102" s="347"/>
    </row>
    <row r="103" spans="1:18" s="520" customFormat="1" ht="16.5" customHeight="1">
      <c r="A103" s="345">
        <v>31</v>
      </c>
      <c r="B103" s="346" t="s">
        <v>611</v>
      </c>
      <c r="C103" s="346" t="s">
        <v>316</v>
      </c>
      <c r="D103" s="346" t="s">
        <v>317</v>
      </c>
      <c r="E103" s="350" t="s">
        <v>56</v>
      </c>
      <c r="F103" s="350"/>
      <c r="G103" s="350" t="s">
        <v>110</v>
      </c>
      <c r="H103" s="528">
        <v>0.18</v>
      </c>
      <c r="I103" s="350"/>
      <c r="J103" s="528">
        <f t="shared" si="3"/>
        <v>0.18</v>
      </c>
      <c r="K103" s="350" t="s">
        <v>56</v>
      </c>
      <c r="L103" s="346"/>
      <c r="M103" s="346">
        <v>0.18</v>
      </c>
      <c r="N103" s="348"/>
      <c r="O103" s="346" t="s">
        <v>316</v>
      </c>
      <c r="P103" s="347" t="s">
        <v>887</v>
      </c>
      <c r="Q103" s="347"/>
      <c r="R103" s="347"/>
    </row>
    <row r="104" spans="1:18" s="520" customFormat="1" ht="16.5" customHeight="1">
      <c r="A104" s="345">
        <v>32</v>
      </c>
      <c r="B104" s="346" t="s">
        <v>612</v>
      </c>
      <c r="C104" s="346" t="s">
        <v>460</v>
      </c>
      <c r="D104" s="346" t="s">
        <v>303</v>
      </c>
      <c r="E104" s="350" t="s">
        <v>56</v>
      </c>
      <c r="F104" s="350"/>
      <c r="G104" s="350" t="s">
        <v>110</v>
      </c>
      <c r="H104" s="528">
        <v>1.5778</v>
      </c>
      <c r="I104" s="350"/>
      <c r="J104" s="528">
        <f t="shared" si="3"/>
        <v>1.5778</v>
      </c>
      <c r="K104" s="350" t="s">
        <v>56</v>
      </c>
      <c r="L104" s="346"/>
      <c r="M104" s="346">
        <v>1.5778</v>
      </c>
      <c r="N104" s="348"/>
      <c r="O104" s="346" t="s">
        <v>460</v>
      </c>
      <c r="P104" s="347" t="s">
        <v>887</v>
      </c>
      <c r="Q104" s="347"/>
      <c r="R104" s="347"/>
    </row>
    <row r="105" spans="1:18" s="520" customFormat="1" ht="16.5" customHeight="1">
      <c r="A105" s="345">
        <v>33</v>
      </c>
      <c r="B105" s="346" t="s">
        <v>613</v>
      </c>
      <c r="C105" s="346" t="s">
        <v>469</v>
      </c>
      <c r="D105" s="346" t="s">
        <v>313</v>
      </c>
      <c r="E105" s="350" t="s">
        <v>56</v>
      </c>
      <c r="F105" s="350"/>
      <c r="G105" s="350" t="s">
        <v>110</v>
      </c>
      <c r="H105" s="528">
        <v>0.8</v>
      </c>
      <c r="I105" s="350"/>
      <c r="J105" s="528">
        <f t="shared" si="3"/>
        <v>0.8</v>
      </c>
      <c r="K105" s="350" t="s">
        <v>56</v>
      </c>
      <c r="L105" s="346"/>
      <c r="M105" s="346">
        <v>0.8</v>
      </c>
      <c r="N105" s="348"/>
      <c r="O105" s="346" t="s">
        <v>469</v>
      </c>
      <c r="P105" s="347" t="s">
        <v>887</v>
      </c>
      <c r="Q105" s="347"/>
      <c r="R105" s="347"/>
    </row>
    <row r="106" spans="1:18" s="520" customFormat="1" ht="16.5" customHeight="1">
      <c r="A106" s="345">
        <v>34</v>
      </c>
      <c r="B106" s="346" t="s">
        <v>614</v>
      </c>
      <c r="C106" s="346" t="s">
        <v>460</v>
      </c>
      <c r="D106" s="346" t="s">
        <v>303</v>
      </c>
      <c r="E106" s="350" t="s">
        <v>56</v>
      </c>
      <c r="F106" s="350"/>
      <c r="G106" s="350" t="s">
        <v>110</v>
      </c>
      <c r="H106" s="528">
        <v>0.1</v>
      </c>
      <c r="I106" s="350"/>
      <c r="J106" s="528">
        <f t="shared" si="3"/>
        <v>0.1</v>
      </c>
      <c r="K106" s="350" t="s">
        <v>56</v>
      </c>
      <c r="L106" s="346"/>
      <c r="M106" s="346">
        <v>0.1</v>
      </c>
      <c r="N106" s="348"/>
      <c r="O106" s="346" t="s">
        <v>460</v>
      </c>
      <c r="P106" s="347" t="s">
        <v>887</v>
      </c>
      <c r="Q106" s="347"/>
      <c r="R106" s="347"/>
    </row>
    <row r="107" spans="1:18" s="520" customFormat="1" ht="16.5" customHeight="1">
      <c r="A107" s="345">
        <v>35</v>
      </c>
      <c r="B107" s="346" t="s">
        <v>613</v>
      </c>
      <c r="C107" s="346" t="s">
        <v>469</v>
      </c>
      <c r="D107" s="346" t="s">
        <v>313</v>
      </c>
      <c r="E107" s="350" t="s">
        <v>56</v>
      </c>
      <c r="F107" s="350"/>
      <c r="G107" s="350" t="s">
        <v>110</v>
      </c>
      <c r="H107" s="528">
        <v>1.0211</v>
      </c>
      <c r="I107" s="350"/>
      <c r="J107" s="528">
        <f t="shared" si="3"/>
        <v>1.0211</v>
      </c>
      <c r="K107" s="350" t="s">
        <v>56</v>
      </c>
      <c r="L107" s="346"/>
      <c r="M107" s="346">
        <v>1.0211</v>
      </c>
      <c r="N107" s="348"/>
      <c r="O107" s="346" t="s">
        <v>469</v>
      </c>
      <c r="P107" s="347" t="s">
        <v>887</v>
      </c>
      <c r="Q107" s="347"/>
      <c r="R107" s="347"/>
    </row>
    <row r="108" spans="1:18" s="520" customFormat="1" ht="16.5" customHeight="1">
      <c r="A108" s="345">
        <v>36</v>
      </c>
      <c r="B108" s="346" t="s">
        <v>613</v>
      </c>
      <c r="C108" s="346" t="s">
        <v>469</v>
      </c>
      <c r="D108" s="346" t="s">
        <v>313</v>
      </c>
      <c r="E108" s="350" t="s">
        <v>56</v>
      </c>
      <c r="F108" s="350"/>
      <c r="G108" s="350" t="s">
        <v>110</v>
      </c>
      <c r="H108" s="528">
        <v>2.1676</v>
      </c>
      <c r="I108" s="350"/>
      <c r="J108" s="528">
        <f t="shared" si="3"/>
        <v>2.1676</v>
      </c>
      <c r="K108" s="350" t="s">
        <v>56</v>
      </c>
      <c r="L108" s="346"/>
      <c r="M108" s="346">
        <v>2.1676</v>
      </c>
      <c r="N108" s="348"/>
      <c r="O108" s="346" t="s">
        <v>469</v>
      </c>
      <c r="P108" s="347" t="s">
        <v>887</v>
      </c>
      <c r="Q108" s="347"/>
      <c r="R108" s="347"/>
    </row>
    <row r="109" spans="1:18" s="520" customFormat="1" ht="16.5" customHeight="1">
      <c r="A109" s="345">
        <v>37</v>
      </c>
      <c r="B109" s="346" t="s">
        <v>615</v>
      </c>
      <c r="C109" s="346" t="s">
        <v>453</v>
      </c>
      <c r="D109" s="346" t="s">
        <v>319</v>
      </c>
      <c r="E109" s="350" t="s">
        <v>56</v>
      </c>
      <c r="F109" s="350"/>
      <c r="G109" s="350" t="s">
        <v>110</v>
      </c>
      <c r="H109" s="528">
        <v>1.3631</v>
      </c>
      <c r="I109" s="350"/>
      <c r="J109" s="528">
        <f t="shared" si="3"/>
        <v>1.3631</v>
      </c>
      <c r="K109" s="350" t="s">
        <v>56</v>
      </c>
      <c r="L109" s="346"/>
      <c r="M109" s="346">
        <v>1.3631</v>
      </c>
      <c r="N109" s="348"/>
      <c r="O109" s="346" t="s">
        <v>453</v>
      </c>
      <c r="P109" s="347" t="s">
        <v>887</v>
      </c>
      <c r="Q109" s="347"/>
      <c r="R109" s="347"/>
    </row>
    <row r="110" spans="1:18" s="520" customFormat="1" ht="16.5" customHeight="1">
      <c r="A110" s="345">
        <v>38</v>
      </c>
      <c r="B110" s="346" t="s">
        <v>619</v>
      </c>
      <c r="C110" s="346" t="s">
        <v>469</v>
      </c>
      <c r="D110" s="346" t="s">
        <v>313</v>
      </c>
      <c r="E110" s="350" t="s">
        <v>56</v>
      </c>
      <c r="F110" s="350"/>
      <c r="G110" s="350" t="s">
        <v>110</v>
      </c>
      <c r="H110" s="528">
        <v>1.33</v>
      </c>
      <c r="I110" s="350"/>
      <c r="J110" s="528">
        <f t="shared" si="3"/>
        <v>1.33</v>
      </c>
      <c r="K110" s="350" t="s">
        <v>56</v>
      </c>
      <c r="L110" s="346"/>
      <c r="M110" s="346">
        <v>1.33</v>
      </c>
      <c r="N110" s="348"/>
      <c r="O110" s="346" t="s">
        <v>469</v>
      </c>
      <c r="P110" s="347" t="s">
        <v>887</v>
      </c>
      <c r="Q110" s="347"/>
      <c r="R110" s="347"/>
    </row>
    <row r="111" spans="1:18" s="520" customFormat="1" ht="16.5" customHeight="1">
      <c r="A111" s="345">
        <v>39</v>
      </c>
      <c r="B111" s="346" t="s">
        <v>617</v>
      </c>
      <c r="C111" s="346" t="s">
        <v>467</v>
      </c>
      <c r="D111" s="346" t="s">
        <v>301</v>
      </c>
      <c r="E111" s="350" t="s">
        <v>56</v>
      </c>
      <c r="F111" s="350"/>
      <c r="G111" s="350" t="s">
        <v>110</v>
      </c>
      <c r="H111" s="528">
        <v>0.4</v>
      </c>
      <c r="I111" s="350"/>
      <c r="J111" s="528">
        <f t="shared" si="3"/>
        <v>0.4</v>
      </c>
      <c r="K111" s="350" t="s">
        <v>56</v>
      </c>
      <c r="L111" s="346"/>
      <c r="M111" s="346">
        <v>0.4</v>
      </c>
      <c r="N111" s="348"/>
      <c r="O111" s="346" t="s">
        <v>467</v>
      </c>
      <c r="P111" s="347" t="s">
        <v>887</v>
      </c>
      <c r="Q111" s="347"/>
      <c r="R111" s="347"/>
    </row>
    <row r="112" spans="1:18" s="520" customFormat="1" ht="16.5" customHeight="1">
      <c r="A112" s="345">
        <v>40</v>
      </c>
      <c r="B112" s="346" t="s">
        <v>620</v>
      </c>
      <c r="C112" s="346" t="s">
        <v>467</v>
      </c>
      <c r="D112" s="346" t="s">
        <v>301</v>
      </c>
      <c r="E112" s="350" t="s">
        <v>56</v>
      </c>
      <c r="F112" s="350"/>
      <c r="G112" s="350" t="s">
        <v>110</v>
      </c>
      <c r="H112" s="528">
        <v>0.2</v>
      </c>
      <c r="I112" s="350"/>
      <c r="J112" s="528">
        <f t="shared" si="3"/>
        <v>0.2</v>
      </c>
      <c r="K112" s="350" t="s">
        <v>56</v>
      </c>
      <c r="L112" s="346"/>
      <c r="M112" s="346">
        <v>0.2</v>
      </c>
      <c r="N112" s="348"/>
      <c r="O112" s="346" t="s">
        <v>467</v>
      </c>
      <c r="P112" s="347" t="s">
        <v>887</v>
      </c>
      <c r="Q112" s="347"/>
      <c r="R112" s="347"/>
    </row>
    <row r="113" spans="1:18" s="520" customFormat="1" ht="16.5" customHeight="1">
      <c r="A113" s="345">
        <v>41</v>
      </c>
      <c r="B113" s="346" t="s">
        <v>618</v>
      </c>
      <c r="C113" s="346" t="s">
        <v>467</v>
      </c>
      <c r="D113" s="346" t="s">
        <v>301</v>
      </c>
      <c r="E113" s="350" t="s">
        <v>56</v>
      </c>
      <c r="F113" s="350"/>
      <c r="G113" s="350" t="s">
        <v>110</v>
      </c>
      <c r="H113" s="528">
        <v>0.2</v>
      </c>
      <c r="I113" s="350"/>
      <c r="J113" s="528">
        <f t="shared" si="3"/>
        <v>0.2</v>
      </c>
      <c r="K113" s="350" t="s">
        <v>56</v>
      </c>
      <c r="L113" s="346"/>
      <c r="M113" s="346">
        <v>0.2</v>
      </c>
      <c r="N113" s="348"/>
      <c r="O113" s="346" t="s">
        <v>467</v>
      </c>
      <c r="P113" s="347" t="s">
        <v>887</v>
      </c>
      <c r="Q113" s="347"/>
      <c r="R113" s="347"/>
    </row>
    <row r="114" spans="1:18" s="520" customFormat="1" ht="16.5" customHeight="1">
      <c r="A114" s="345">
        <v>42</v>
      </c>
      <c r="B114" s="346" t="s">
        <v>621</v>
      </c>
      <c r="C114" s="346" t="s">
        <v>467</v>
      </c>
      <c r="D114" s="346" t="s">
        <v>301</v>
      </c>
      <c r="E114" s="350" t="s">
        <v>56</v>
      </c>
      <c r="F114" s="350"/>
      <c r="G114" s="350" t="s">
        <v>110</v>
      </c>
      <c r="H114" s="528">
        <v>0.3</v>
      </c>
      <c r="I114" s="350"/>
      <c r="J114" s="528">
        <f t="shared" si="3"/>
        <v>0.3</v>
      </c>
      <c r="K114" s="350" t="s">
        <v>56</v>
      </c>
      <c r="L114" s="346"/>
      <c r="M114" s="346">
        <v>0.3</v>
      </c>
      <c r="N114" s="348"/>
      <c r="O114" s="346" t="s">
        <v>467</v>
      </c>
      <c r="P114" s="347" t="s">
        <v>887</v>
      </c>
      <c r="Q114" s="347"/>
      <c r="R114" s="347"/>
    </row>
    <row r="115" spans="1:18" s="520" customFormat="1" ht="16.5" customHeight="1">
      <c r="A115" s="345">
        <v>43</v>
      </c>
      <c r="B115" s="346" t="s">
        <v>622</v>
      </c>
      <c r="C115" s="346" t="s">
        <v>467</v>
      </c>
      <c r="D115" s="346" t="s">
        <v>301</v>
      </c>
      <c r="E115" s="350" t="s">
        <v>56</v>
      </c>
      <c r="F115" s="350"/>
      <c r="G115" s="350" t="s">
        <v>110</v>
      </c>
      <c r="H115" s="528">
        <v>0.3</v>
      </c>
      <c r="I115" s="350"/>
      <c r="J115" s="528">
        <f t="shared" si="3"/>
        <v>0.3</v>
      </c>
      <c r="K115" s="350" t="s">
        <v>56</v>
      </c>
      <c r="L115" s="346"/>
      <c r="M115" s="346">
        <v>0.3</v>
      </c>
      <c r="N115" s="348"/>
      <c r="O115" s="346" t="s">
        <v>467</v>
      </c>
      <c r="P115" s="347" t="s">
        <v>887</v>
      </c>
      <c r="Q115" s="347"/>
      <c r="R115" s="347"/>
    </row>
    <row r="116" spans="1:18" s="520" customFormat="1" ht="16.5" customHeight="1">
      <c r="A116" s="345">
        <v>44</v>
      </c>
      <c r="B116" s="346" t="s">
        <v>685</v>
      </c>
      <c r="C116" s="346" t="s">
        <v>453</v>
      </c>
      <c r="D116" s="346" t="s">
        <v>319</v>
      </c>
      <c r="E116" s="350" t="s">
        <v>56</v>
      </c>
      <c r="F116" s="350"/>
      <c r="G116" s="350" t="s">
        <v>110</v>
      </c>
      <c r="H116" s="528">
        <v>0.8</v>
      </c>
      <c r="I116" s="350"/>
      <c r="J116" s="528">
        <f t="shared" si="3"/>
        <v>0.8</v>
      </c>
      <c r="K116" s="350" t="s">
        <v>56</v>
      </c>
      <c r="L116" s="346"/>
      <c r="M116" s="346">
        <v>0.8</v>
      </c>
      <c r="N116" s="348"/>
      <c r="O116" s="346" t="s">
        <v>453</v>
      </c>
      <c r="P116" s="347" t="s">
        <v>887</v>
      </c>
      <c r="Q116" s="347"/>
      <c r="R116" s="347"/>
    </row>
    <row r="117" spans="1:18" s="778" customFormat="1" ht="16.5" customHeight="1">
      <c r="A117" s="740">
        <v>45</v>
      </c>
      <c r="B117" s="742" t="s">
        <v>1001</v>
      </c>
      <c r="C117" s="742" t="s">
        <v>453</v>
      </c>
      <c r="D117" s="742" t="s">
        <v>319</v>
      </c>
      <c r="E117" s="776" t="s">
        <v>56</v>
      </c>
      <c r="F117" s="776"/>
      <c r="G117" s="776" t="s">
        <v>110</v>
      </c>
      <c r="H117" s="736">
        <v>1.5</v>
      </c>
      <c r="I117" s="776"/>
      <c r="J117" s="736">
        <f t="shared" si="3"/>
        <v>1.5</v>
      </c>
      <c r="K117" s="776" t="s">
        <v>56</v>
      </c>
      <c r="L117" s="742"/>
      <c r="M117" s="742">
        <v>0.8</v>
      </c>
      <c r="N117" s="777"/>
      <c r="O117" s="742" t="s">
        <v>453</v>
      </c>
      <c r="P117" s="741" t="s">
        <v>887</v>
      </c>
      <c r="Q117" s="741"/>
      <c r="R117" s="741"/>
    </row>
    <row r="118" spans="1:18" s="520" customFormat="1" ht="16.5" customHeight="1">
      <c r="A118" s="345">
        <v>46</v>
      </c>
      <c r="B118" s="346" t="s">
        <v>592</v>
      </c>
      <c r="C118" s="346" t="s">
        <v>453</v>
      </c>
      <c r="D118" s="346" t="s">
        <v>319</v>
      </c>
      <c r="E118" s="350" t="s">
        <v>56</v>
      </c>
      <c r="F118" s="350"/>
      <c r="G118" s="350" t="s">
        <v>110</v>
      </c>
      <c r="H118" s="528">
        <v>0.0611</v>
      </c>
      <c r="I118" s="350"/>
      <c r="J118" s="528">
        <f t="shared" si="3"/>
        <v>0.0611</v>
      </c>
      <c r="K118" s="350" t="s">
        <v>56</v>
      </c>
      <c r="L118" s="346"/>
      <c r="M118" s="346">
        <v>0.0611</v>
      </c>
      <c r="N118" s="348"/>
      <c r="O118" s="346" t="s">
        <v>453</v>
      </c>
      <c r="P118" s="347" t="s">
        <v>887</v>
      </c>
      <c r="Q118" s="347"/>
      <c r="R118" s="347"/>
    </row>
    <row r="119" spans="1:18" s="520" customFormat="1" ht="16.5" customHeight="1">
      <c r="A119" s="345">
        <v>47</v>
      </c>
      <c r="B119" s="346" t="s">
        <v>598</v>
      </c>
      <c r="C119" s="346" t="s">
        <v>460</v>
      </c>
      <c r="D119" s="346" t="s">
        <v>303</v>
      </c>
      <c r="E119" s="350" t="s">
        <v>56</v>
      </c>
      <c r="F119" s="350"/>
      <c r="G119" s="350" t="s">
        <v>110</v>
      </c>
      <c r="H119" s="528">
        <v>3.5382</v>
      </c>
      <c r="I119" s="350"/>
      <c r="J119" s="528">
        <f t="shared" si="3"/>
        <v>3.5382</v>
      </c>
      <c r="K119" s="350" t="s">
        <v>56</v>
      </c>
      <c r="L119" s="346"/>
      <c r="M119" s="346">
        <v>3.5382</v>
      </c>
      <c r="N119" s="348"/>
      <c r="O119" s="346" t="s">
        <v>460</v>
      </c>
      <c r="P119" s="347" t="s">
        <v>887</v>
      </c>
      <c r="Q119" s="347"/>
      <c r="R119" s="347"/>
    </row>
    <row r="120" spans="1:18" s="520" customFormat="1" ht="16.5" customHeight="1">
      <c r="A120" s="345">
        <v>48</v>
      </c>
      <c r="B120" s="346" t="s">
        <v>623</v>
      </c>
      <c r="C120" s="346" t="s">
        <v>457</v>
      </c>
      <c r="D120" s="346" t="s">
        <v>317</v>
      </c>
      <c r="E120" s="350" t="s">
        <v>56</v>
      </c>
      <c r="F120" s="350"/>
      <c r="G120" s="350" t="s">
        <v>110</v>
      </c>
      <c r="H120" s="528">
        <v>0.3</v>
      </c>
      <c r="I120" s="350"/>
      <c r="J120" s="528">
        <f t="shared" si="3"/>
        <v>0.3</v>
      </c>
      <c r="K120" s="350" t="s">
        <v>56</v>
      </c>
      <c r="L120" s="346"/>
      <c r="M120" s="346">
        <v>0.3</v>
      </c>
      <c r="N120" s="348"/>
      <c r="O120" s="346" t="s">
        <v>457</v>
      </c>
      <c r="P120" s="347" t="s">
        <v>887</v>
      </c>
      <c r="Q120" s="347"/>
      <c r="R120" s="347"/>
    </row>
    <row r="121" spans="1:18" s="520" customFormat="1" ht="16.5" customHeight="1">
      <c r="A121" s="345">
        <v>49</v>
      </c>
      <c r="B121" s="346" t="s">
        <v>624</v>
      </c>
      <c r="C121" s="346" t="s">
        <v>460</v>
      </c>
      <c r="D121" s="346" t="s">
        <v>303</v>
      </c>
      <c r="E121" s="350" t="s">
        <v>56</v>
      </c>
      <c r="F121" s="350"/>
      <c r="G121" s="350" t="s">
        <v>110</v>
      </c>
      <c r="H121" s="528">
        <v>0.5</v>
      </c>
      <c r="I121" s="350"/>
      <c r="J121" s="528">
        <f t="shared" si="3"/>
        <v>0.5</v>
      </c>
      <c r="K121" s="350" t="s">
        <v>56</v>
      </c>
      <c r="L121" s="346"/>
      <c r="M121" s="346">
        <v>0.5</v>
      </c>
      <c r="N121" s="348"/>
      <c r="O121" s="346" t="s">
        <v>460</v>
      </c>
      <c r="P121" s="347" t="s">
        <v>887</v>
      </c>
      <c r="Q121" s="347"/>
      <c r="R121" s="347"/>
    </row>
    <row r="122" spans="1:18" s="520" customFormat="1" ht="16.5" customHeight="1">
      <c r="A122" s="345">
        <v>50</v>
      </c>
      <c r="B122" s="346" t="s">
        <v>625</v>
      </c>
      <c r="C122" s="346" t="s">
        <v>460</v>
      </c>
      <c r="D122" s="346" t="s">
        <v>303</v>
      </c>
      <c r="E122" s="350" t="s">
        <v>56</v>
      </c>
      <c r="F122" s="350"/>
      <c r="G122" s="350" t="s">
        <v>110</v>
      </c>
      <c r="H122" s="528">
        <v>0.27423000000000003</v>
      </c>
      <c r="I122" s="350"/>
      <c r="J122" s="528">
        <f t="shared" si="3"/>
        <v>0.27423000000000003</v>
      </c>
      <c r="K122" s="350" t="s">
        <v>56</v>
      </c>
      <c r="L122" s="346"/>
      <c r="M122" s="346">
        <v>0.27423000000000003</v>
      </c>
      <c r="N122" s="348"/>
      <c r="O122" s="346" t="s">
        <v>460</v>
      </c>
      <c r="P122" s="347" t="s">
        <v>887</v>
      </c>
      <c r="Q122" s="347"/>
      <c r="R122" s="347"/>
    </row>
    <row r="123" spans="1:18" s="520" customFormat="1" ht="16.5" customHeight="1">
      <c r="A123" s="345">
        <v>51</v>
      </c>
      <c r="B123" s="346" t="s">
        <v>625</v>
      </c>
      <c r="C123" s="346" t="s">
        <v>460</v>
      </c>
      <c r="D123" s="346" t="s">
        <v>303</v>
      </c>
      <c r="E123" s="350" t="s">
        <v>56</v>
      </c>
      <c r="F123" s="350"/>
      <c r="G123" s="350" t="s">
        <v>110</v>
      </c>
      <c r="H123" s="528">
        <v>0.60939</v>
      </c>
      <c r="I123" s="350"/>
      <c r="J123" s="528">
        <f t="shared" si="3"/>
        <v>0.60939</v>
      </c>
      <c r="K123" s="350" t="s">
        <v>56</v>
      </c>
      <c r="L123" s="346"/>
      <c r="M123" s="346">
        <v>0.60939</v>
      </c>
      <c r="N123" s="348"/>
      <c r="O123" s="346" t="s">
        <v>460</v>
      </c>
      <c r="P123" s="347" t="s">
        <v>887</v>
      </c>
      <c r="Q123" s="347"/>
      <c r="R123" s="347"/>
    </row>
    <row r="124" spans="1:18" s="520" customFormat="1" ht="16.5" customHeight="1">
      <c r="A124" s="345">
        <v>52</v>
      </c>
      <c r="B124" s="346" t="s">
        <v>625</v>
      </c>
      <c r="C124" s="346" t="s">
        <v>460</v>
      </c>
      <c r="D124" s="346" t="s">
        <v>303</v>
      </c>
      <c r="E124" s="350" t="s">
        <v>56</v>
      </c>
      <c r="F124" s="350"/>
      <c r="G124" s="350" t="s">
        <v>110</v>
      </c>
      <c r="H124" s="528">
        <v>0.81085</v>
      </c>
      <c r="I124" s="350"/>
      <c r="J124" s="528">
        <f t="shared" si="3"/>
        <v>0.81085</v>
      </c>
      <c r="K124" s="350" t="s">
        <v>56</v>
      </c>
      <c r="L124" s="346"/>
      <c r="M124" s="346">
        <v>0.81085</v>
      </c>
      <c r="N124" s="348"/>
      <c r="O124" s="346" t="s">
        <v>460</v>
      </c>
      <c r="P124" s="347" t="s">
        <v>887</v>
      </c>
      <c r="Q124" s="347"/>
      <c r="R124" s="347"/>
    </row>
    <row r="125" spans="1:18" s="520" customFormat="1" ht="16.5" customHeight="1">
      <c r="A125" s="345">
        <v>53</v>
      </c>
      <c r="B125" s="346" t="s">
        <v>626</v>
      </c>
      <c r="C125" s="346" t="s">
        <v>460</v>
      </c>
      <c r="D125" s="346" t="s">
        <v>303</v>
      </c>
      <c r="E125" s="350" t="s">
        <v>56</v>
      </c>
      <c r="F125" s="350"/>
      <c r="G125" s="350" t="s">
        <v>110</v>
      </c>
      <c r="H125" s="528">
        <v>0.05836</v>
      </c>
      <c r="I125" s="350"/>
      <c r="J125" s="528">
        <f t="shared" si="3"/>
        <v>0.05836</v>
      </c>
      <c r="K125" s="350" t="s">
        <v>56</v>
      </c>
      <c r="L125" s="346"/>
      <c r="M125" s="346">
        <v>0.05836</v>
      </c>
      <c r="N125" s="348"/>
      <c r="O125" s="346" t="s">
        <v>460</v>
      </c>
      <c r="P125" s="347" t="s">
        <v>887</v>
      </c>
      <c r="Q125" s="347"/>
      <c r="R125" s="347"/>
    </row>
    <row r="126" spans="1:18" s="520" customFormat="1" ht="16.5" customHeight="1">
      <c r="A126" s="345">
        <v>54</v>
      </c>
      <c r="B126" s="346" t="s">
        <v>626</v>
      </c>
      <c r="C126" s="346" t="s">
        <v>460</v>
      </c>
      <c r="D126" s="346" t="s">
        <v>303</v>
      </c>
      <c r="E126" s="350" t="s">
        <v>56</v>
      </c>
      <c r="F126" s="350"/>
      <c r="G126" s="350" t="s">
        <v>110</v>
      </c>
      <c r="H126" s="528">
        <v>0.05774</v>
      </c>
      <c r="I126" s="350"/>
      <c r="J126" s="528">
        <f t="shared" si="3"/>
        <v>0.05774</v>
      </c>
      <c r="K126" s="350" t="s">
        <v>56</v>
      </c>
      <c r="L126" s="346"/>
      <c r="M126" s="346">
        <v>0.05774</v>
      </c>
      <c r="N126" s="348"/>
      <c r="O126" s="346" t="s">
        <v>460</v>
      </c>
      <c r="P126" s="347" t="s">
        <v>887</v>
      </c>
      <c r="Q126" s="347"/>
      <c r="R126" s="347"/>
    </row>
    <row r="127" spans="1:18" s="520" customFormat="1" ht="16.5" customHeight="1">
      <c r="A127" s="345">
        <v>55</v>
      </c>
      <c r="B127" s="346" t="s">
        <v>626</v>
      </c>
      <c r="C127" s="346" t="s">
        <v>460</v>
      </c>
      <c r="D127" s="346" t="s">
        <v>303</v>
      </c>
      <c r="E127" s="350" t="s">
        <v>56</v>
      </c>
      <c r="F127" s="350"/>
      <c r="G127" s="350" t="s">
        <v>110</v>
      </c>
      <c r="H127" s="528">
        <v>0.44998</v>
      </c>
      <c r="I127" s="350"/>
      <c r="J127" s="528">
        <f t="shared" si="3"/>
        <v>0.44998</v>
      </c>
      <c r="K127" s="350" t="s">
        <v>56</v>
      </c>
      <c r="L127" s="346"/>
      <c r="M127" s="346">
        <v>0.44998</v>
      </c>
      <c r="N127" s="348"/>
      <c r="O127" s="346" t="s">
        <v>460</v>
      </c>
      <c r="P127" s="347" t="s">
        <v>887</v>
      </c>
      <c r="Q127" s="347"/>
      <c r="R127" s="347"/>
    </row>
    <row r="128" spans="1:18" s="520" customFormat="1" ht="16.5" customHeight="1">
      <c r="A128" s="345">
        <v>56</v>
      </c>
      <c r="B128" s="346" t="s">
        <v>627</v>
      </c>
      <c r="C128" s="346" t="s">
        <v>460</v>
      </c>
      <c r="D128" s="346" t="s">
        <v>303</v>
      </c>
      <c r="E128" s="350" t="s">
        <v>56</v>
      </c>
      <c r="F128" s="350"/>
      <c r="G128" s="350" t="s">
        <v>110</v>
      </c>
      <c r="H128" s="528">
        <v>0.01592</v>
      </c>
      <c r="I128" s="350"/>
      <c r="J128" s="528">
        <f t="shared" si="3"/>
        <v>0.01592</v>
      </c>
      <c r="K128" s="350" t="s">
        <v>56</v>
      </c>
      <c r="L128" s="346"/>
      <c r="M128" s="346">
        <v>0.01592</v>
      </c>
      <c r="N128" s="348"/>
      <c r="O128" s="346" t="s">
        <v>460</v>
      </c>
      <c r="P128" s="347" t="s">
        <v>887</v>
      </c>
      <c r="Q128" s="347"/>
      <c r="R128" s="347"/>
    </row>
    <row r="129" spans="1:18" s="520" customFormat="1" ht="16.5" customHeight="1">
      <c r="A129" s="345">
        <v>57</v>
      </c>
      <c r="B129" s="346" t="s">
        <v>627</v>
      </c>
      <c r="C129" s="346" t="s">
        <v>460</v>
      </c>
      <c r="D129" s="346" t="s">
        <v>303</v>
      </c>
      <c r="E129" s="350" t="s">
        <v>56</v>
      </c>
      <c r="F129" s="350"/>
      <c r="G129" s="350" t="s">
        <v>110</v>
      </c>
      <c r="H129" s="528">
        <v>0.10890999999999999</v>
      </c>
      <c r="I129" s="350"/>
      <c r="J129" s="528">
        <f t="shared" si="3"/>
        <v>0.10890999999999999</v>
      </c>
      <c r="K129" s="350" t="s">
        <v>56</v>
      </c>
      <c r="L129" s="346"/>
      <c r="M129" s="346">
        <v>0.10890999999999999</v>
      </c>
      <c r="N129" s="348"/>
      <c r="O129" s="346" t="s">
        <v>460</v>
      </c>
      <c r="P129" s="347" t="s">
        <v>887</v>
      </c>
      <c r="Q129" s="347"/>
      <c r="R129" s="347"/>
    </row>
    <row r="130" spans="1:18" s="520" customFormat="1" ht="16.5" customHeight="1">
      <c r="A130" s="345">
        <v>58</v>
      </c>
      <c r="B130" s="346" t="s">
        <v>628</v>
      </c>
      <c r="C130" s="346" t="s">
        <v>460</v>
      </c>
      <c r="D130" s="346" t="s">
        <v>303</v>
      </c>
      <c r="E130" s="350" t="s">
        <v>56</v>
      </c>
      <c r="F130" s="350"/>
      <c r="G130" s="350" t="s">
        <v>110</v>
      </c>
      <c r="H130" s="528">
        <v>0.41111000000000003</v>
      </c>
      <c r="I130" s="350"/>
      <c r="J130" s="528">
        <f t="shared" si="3"/>
        <v>0.41111000000000003</v>
      </c>
      <c r="K130" s="350" t="s">
        <v>56</v>
      </c>
      <c r="L130" s="346"/>
      <c r="M130" s="346">
        <v>0.41111000000000003</v>
      </c>
      <c r="N130" s="348"/>
      <c r="O130" s="346" t="s">
        <v>460</v>
      </c>
      <c r="P130" s="347" t="s">
        <v>887</v>
      </c>
      <c r="Q130" s="347"/>
      <c r="R130" s="347"/>
    </row>
    <row r="131" spans="1:18" s="520" customFormat="1" ht="16.5" customHeight="1">
      <c r="A131" s="345">
        <v>59</v>
      </c>
      <c r="B131" s="346" t="s">
        <v>629</v>
      </c>
      <c r="C131" s="346" t="s">
        <v>460</v>
      </c>
      <c r="D131" s="346" t="s">
        <v>303</v>
      </c>
      <c r="E131" s="350" t="s">
        <v>56</v>
      </c>
      <c r="F131" s="350"/>
      <c r="G131" s="350" t="s">
        <v>110</v>
      </c>
      <c r="H131" s="528">
        <v>0.3</v>
      </c>
      <c r="I131" s="350"/>
      <c r="J131" s="528">
        <f t="shared" si="3"/>
        <v>0.3</v>
      </c>
      <c r="K131" s="350" t="s">
        <v>56</v>
      </c>
      <c r="L131" s="346"/>
      <c r="M131" s="346">
        <v>0.3</v>
      </c>
      <c r="N131" s="348"/>
      <c r="O131" s="346" t="s">
        <v>460</v>
      </c>
      <c r="P131" s="347" t="s">
        <v>887</v>
      </c>
      <c r="Q131" s="347"/>
      <c r="R131" s="347"/>
    </row>
    <row r="132" spans="1:18" s="520" customFormat="1" ht="16.5" customHeight="1">
      <c r="A132" s="345">
        <v>60</v>
      </c>
      <c r="B132" s="346" t="s">
        <v>630</v>
      </c>
      <c r="C132" s="346" t="s">
        <v>460</v>
      </c>
      <c r="D132" s="346" t="s">
        <v>303</v>
      </c>
      <c r="E132" s="350" t="s">
        <v>56</v>
      </c>
      <c r="F132" s="350"/>
      <c r="G132" s="350" t="s">
        <v>110</v>
      </c>
      <c r="H132" s="528">
        <v>0.2</v>
      </c>
      <c r="I132" s="350"/>
      <c r="J132" s="528">
        <f t="shared" si="3"/>
        <v>0.2</v>
      </c>
      <c r="K132" s="350" t="s">
        <v>56</v>
      </c>
      <c r="L132" s="346"/>
      <c r="M132" s="346">
        <v>0.2</v>
      </c>
      <c r="N132" s="348"/>
      <c r="O132" s="346" t="s">
        <v>460</v>
      </c>
      <c r="P132" s="347" t="s">
        <v>887</v>
      </c>
      <c r="Q132" s="347"/>
      <c r="R132" s="347"/>
    </row>
    <row r="133" spans="1:18" s="520" customFormat="1" ht="16.5" customHeight="1">
      <c r="A133" s="345">
        <v>61</v>
      </c>
      <c r="B133" s="346" t="s">
        <v>631</v>
      </c>
      <c r="C133" s="346" t="s">
        <v>460</v>
      </c>
      <c r="D133" s="346" t="s">
        <v>303</v>
      </c>
      <c r="E133" s="350" t="s">
        <v>56</v>
      </c>
      <c r="F133" s="350"/>
      <c r="G133" s="350" t="s">
        <v>110</v>
      </c>
      <c r="H133" s="528">
        <v>0.5</v>
      </c>
      <c r="I133" s="350"/>
      <c r="J133" s="528">
        <f t="shared" si="3"/>
        <v>0.5</v>
      </c>
      <c r="K133" s="350" t="s">
        <v>56</v>
      </c>
      <c r="L133" s="346"/>
      <c r="M133" s="346">
        <v>0.5</v>
      </c>
      <c r="N133" s="348"/>
      <c r="O133" s="346" t="s">
        <v>460</v>
      </c>
      <c r="P133" s="347" t="s">
        <v>887</v>
      </c>
      <c r="Q133" s="347"/>
      <c r="R133" s="347"/>
    </row>
    <row r="134" spans="1:18" s="520" customFormat="1" ht="16.5" customHeight="1">
      <c r="A134" s="345">
        <v>62</v>
      </c>
      <c r="B134" s="346" t="s">
        <v>629</v>
      </c>
      <c r="C134" s="346" t="s">
        <v>460</v>
      </c>
      <c r="D134" s="346" t="s">
        <v>303</v>
      </c>
      <c r="E134" s="350" t="s">
        <v>56</v>
      </c>
      <c r="F134" s="350"/>
      <c r="G134" s="350" t="s">
        <v>110</v>
      </c>
      <c r="H134" s="528">
        <v>0.23634000000000002</v>
      </c>
      <c r="I134" s="350"/>
      <c r="J134" s="528">
        <f aca="true" t="shared" si="4" ref="J134:J163">H134-F134</f>
        <v>0.23634000000000002</v>
      </c>
      <c r="K134" s="350" t="s">
        <v>56</v>
      </c>
      <c r="L134" s="346"/>
      <c r="M134" s="346">
        <v>0.23634000000000002</v>
      </c>
      <c r="N134" s="348"/>
      <c r="O134" s="346" t="s">
        <v>460</v>
      </c>
      <c r="P134" s="347" t="s">
        <v>887</v>
      </c>
      <c r="Q134" s="347"/>
      <c r="R134" s="347"/>
    </row>
    <row r="135" spans="1:18" s="520" customFormat="1" ht="16.5" customHeight="1">
      <c r="A135" s="345">
        <v>63</v>
      </c>
      <c r="B135" s="346" t="s">
        <v>632</v>
      </c>
      <c r="C135" s="346" t="s">
        <v>460</v>
      </c>
      <c r="D135" s="346" t="s">
        <v>303</v>
      </c>
      <c r="E135" s="350" t="s">
        <v>56</v>
      </c>
      <c r="F135" s="350"/>
      <c r="G135" s="350" t="s">
        <v>110</v>
      </c>
      <c r="H135" s="528">
        <v>0.2</v>
      </c>
      <c r="I135" s="350"/>
      <c r="J135" s="528">
        <f t="shared" si="4"/>
        <v>0.2</v>
      </c>
      <c r="K135" s="350" t="s">
        <v>56</v>
      </c>
      <c r="L135" s="346"/>
      <c r="M135" s="346">
        <v>0.2</v>
      </c>
      <c r="N135" s="348"/>
      <c r="O135" s="346" t="s">
        <v>460</v>
      </c>
      <c r="P135" s="347" t="s">
        <v>887</v>
      </c>
      <c r="Q135" s="347"/>
      <c r="R135" s="347"/>
    </row>
    <row r="136" spans="1:18" s="520" customFormat="1" ht="16.5" customHeight="1">
      <c r="A136" s="345">
        <v>64</v>
      </c>
      <c r="B136" s="346" t="s">
        <v>633</v>
      </c>
      <c r="C136" s="346" t="s">
        <v>460</v>
      </c>
      <c r="D136" s="346" t="s">
        <v>303</v>
      </c>
      <c r="E136" s="350" t="s">
        <v>56</v>
      </c>
      <c r="F136" s="350"/>
      <c r="G136" s="350" t="s">
        <v>110</v>
      </c>
      <c r="H136" s="528">
        <v>0.2</v>
      </c>
      <c r="I136" s="350"/>
      <c r="J136" s="528">
        <f t="shared" si="4"/>
        <v>0.2</v>
      </c>
      <c r="K136" s="350" t="s">
        <v>56</v>
      </c>
      <c r="L136" s="346"/>
      <c r="M136" s="346">
        <v>0.2</v>
      </c>
      <c r="N136" s="348"/>
      <c r="O136" s="346" t="s">
        <v>460</v>
      </c>
      <c r="P136" s="347" t="s">
        <v>887</v>
      </c>
      <c r="Q136" s="347"/>
      <c r="R136" s="347"/>
    </row>
    <row r="137" spans="1:18" s="520" customFormat="1" ht="16.5" customHeight="1">
      <c r="A137" s="345">
        <v>65</v>
      </c>
      <c r="B137" s="346" t="s">
        <v>634</v>
      </c>
      <c r="C137" s="346" t="s">
        <v>460</v>
      </c>
      <c r="D137" s="346" t="s">
        <v>303</v>
      </c>
      <c r="E137" s="350" t="s">
        <v>56</v>
      </c>
      <c r="F137" s="350"/>
      <c r="G137" s="350" t="s">
        <v>110</v>
      </c>
      <c r="H137" s="528">
        <v>0.1</v>
      </c>
      <c r="I137" s="350"/>
      <c r="J137" s="528">
        <f t="shared" si="4"/>
        <v>0.1</v>
      </c>
      <c r="K137" s="350" t="s">
        <v>56</v>
      </c>
      <c r="L137" s="346"/>
      <c r="M137" s="346">
        <v>0.1</v>
      </c>
      <c r="N137" s="348"/>
      <c r="O137" s="346" t="s">
        <v>460</v>
      </c>
      <c r="P137" s="347" t="s">
        <v>887</v>
      </c>
      <c r="Q137" s="347"/>
      <c r="R137" s="347"/>
    </row>
    <row r="138" spans="1:18" s="520" customFormat="1" ht="16.5" customHeight="1">
      <c r="A138" s="345">
        <v>66</v>
      </c>
      <c r="B138" s="346" t="s">
        <v>612</v>
      </c>
      <c r="C138" s="346" t="s">
        <v>460</v>
      </c>
      <c r="D138" s="346" t="s">
        <v>303</v>
      </c>
      <c r="E138" s="350" t="s">
        <v>56</v>
      </c>
      <c r="F138" s="350"/>
      <c r="G138" s="350" t="s">
        <v>110</v>
      </c>
      <c r="H138" s="528">
        <v>0.5</v>
      </c>
      <c r="I138" s="350"/>
      <c r="J138" s="528">
        <f t="shared" si="4"/>
        <v>0.5</v>
      </c>
      <c r="K138" s="350" t="s">
        <v>56</v>
      </c>
      <c r="L138" s="346"/>
      <c r="M138" s="346">
        <v>0.5</v>
      </c>
      <c r="N138" s="348"/>
      <c r="O138" s="346" t="s">
        <v>460</v>
      </c>
      <c r="P138" s="347" t="s">
        <v>887</v>
      </c>
      <c r="Q138" s="347"/>
      <c r="R138" s="347"/>
    </row>
    <row r="139" spans="1:18" s="520" customFormat="1" ht="16.5" customHeight="1">
      <c r="A139" s="345">
        <v>67</v>
      </c>
      <c r="B139" s="346" t="s">
        <v>635</v>
      </c>
      <c r="C139" s="346" t="s">
        <v>460</v>
      </c>
      <c r="D139" s="346" t="s">
        <v>303</v>
      </c>
      <c r="E139" s="350" t="s">
        <v>56</v>
      </c>
      <c r="F139" s="350"/>
      <c r="G139" s="350" t="s">
        <v>110</v>
      </c>
      <c r="H139" s="528">
        <v>0.2</v>
      </c>
      <c r="I139" s="350"/>
      <c r="J139" s="528">
        <f t="shared" si="4"/>
        <v>0.2</v>
      </c>
      <c r="K139" s="350" t="s">
        <v>56</v>
      </c>
      <c r="L139" s="346"/>
      <c r="M139" s="346">
        <v>0.2</v>
      </c>
      <c r="N139" s="348"/>
      <c r="O139" s="346" t="s">
        <v>460</v>
      </c>
      <c r="P139" s="347" t="s">
        <v>887</v>
      </c>
      <c r="Q139" s="347"/>
      <c r="R139" s="347"/>
    </row>
    <row r="140" spans="1:18" s="520" customFormat="1" ht="16.5" customHeight="1">
      <c r="A140" s="345">
        <v>68</v>
      </c>
      <c r="B140" s="346" t="s">
        <v>635</v>
      </c>
      <c r="C140" s="346" t="s">
        <v>460</v>
      </c>
      <c r="D140" s="346" t="s">
        <v>303</v>
      </c>
      <c r="E140" s="350" t="s">
        <v>56</v>
      </c>
      <c r="F140" s="350"/>
      <c r="G140" s="350" t="s">
        <v>110</v>
      </c>
      <c r="H140" s="528">
        <v>0.2</v>
      </c>
      <c r="I140" s="350"/>
      <c r="J140" s="528">
        <f t="shared" si="4"/>
        <v>0.2</v>
      </c>
      <c r="K140" s="350" t="s">
        <v>56</v>
      </c>
      <c r="L140" s="346"/>
      <c r="M140" s="346">
        <v>0.2</v>
      </c>
      <c r="N140" s="348"/>
      <c r="O140" s="346" t="s">
        <v>460</v>
      </c>
      <c r="P140" s="347" t="s">
        <v>887</v>
      </c>
      <c r="Q140" s="347"/>
      <c r="R140" s="347"/>
    </row>
    <row r="141" spans="1:18" s="520" customFormat="1" ht="16.5" customHeight="1">
      <c r="A141" s="345">
        <v>69</v>
      </c>
      <c r="B141" s="346" t="s">
        <v>636</v>
      </c>
      <c r="C141" s="346" t="s">
        <v>460</v>
      </c>
      <c r="D141" s="346" t="s">
        <v>303</v>
      </c>
      <c r="E141" s="350" t="s">
        <v>56</v>
      </c>
      <c r="F141" s="350"/>
      <c r="G141" s="350" t="s">
        <v>110</v>
      </c>
      <c r="H141" s="528">
        <v>0.5</v>
      </c>
      <c r="I141" s="350"/>
      <c r="J141" s="528">
        <f t="shared" si="4"/>
        <v>0.5</v>
      </c>
      <c r="K141" s="350" t="s">
        <v>56</v>
      </c>
      <c r="L141" s="346"/>
      <c r="M141" s="346">
        <v>0.5</v>
      </c>
      <c r="N141" s="348"/>
      <c r="O141" s="346" t="s">
        <v>460</v>
      </c>
      <c r="P141" s="347" t="s">
        <v>887</v>
      </c>
      <c r="Q141" s="347"/>
      <c r="R141" s="347"/>
    </row>
    <row r="142" spans="1:18" s="520" customFormat="1" ht="16.5" customHeight="1">
      <c r="A142" s="345">
        <v>70</v>
      </c>
      <c r="B142" s="346" t="s">
        <v>638</v>
      </c>
      <c r="C142" s="346" t="s">
        <v>447</v>
      </c>
      <c r="D142" s="346" t="s">
        <v>315</v>
      </c>
      <c r="E142" s="350" t="s">
        <v>56</v>
      </c>
      <c r="F142" s="350"/>
      <c r="G142" s="350" t="s">
        <v>110</v>
      </c>
      <c r="H142" s="528">
        <v>0.1</v>
      </c>
      <c r="I142" s="350"/>
      <c r="J142" s="528">
        <f t="shared" si="4"/>
        <v>0.1</v>
      </c>
      <c r="K142" s="350" t="s">
        <v>56</v>
      </c>
      <c r="L142" s="346"/>
      <c r="M142" s="346">
        <v>0.1</v>
      </c>
      <c r="N142" s="348"/>
      <c r="O142" s="346" t="s">
        <v>447</v>
      </c>
      <c r="P142" s="347" t="s">
        <v>887</v>
      </c>
      <c r="Q142" s="347"/>
      <c r="R142" s="347"/>
    </row>
    <row r="143" spans="1:18" s="520" customFormat="1" ht="16.5" customHeight="1">
      <c r="A143" s="345">
        <v>71</v>
      </c>
      <c r="B143" s="346" t="s">
        <v>616</v>
      </c>
      <c r="C143" s="346" t="s">
        <v>453</v>
      </c>
      <c r="D143" s="346" t="s">
        <v>319</v>
      </c>
      <c r="E143" s="350" t="s">
        <v>56</v>
      </c>
      <c r="F143" s="350"/>
      <c r="G143" s="350" t="s">
        <v>110</v>
      </c>
      <c r="H143" s="528">
        <v>3</v>
      </c>
      <c r="I143" s="350"/>
      <c r="J143" s="528">
        <f t="shared" si="4"/>
        <v>3</v>
      </c>
      <c r="K143" s="350" t="s">
        <v>56</v>
      </c>
      <c r="L143" s="346"/>
      <c r="M143" s="346">
        <v>3</v>
      </c>
      <c r="N143" s="348"/>
      <c r="O143" s="346" t="s">
        <v>453</v>
      </c>
      <c r="P143" s="347" t="s">
        <v>887</v>
      </c>
      <c r="Q143" s="347"/>
      <c r="R143" s="347"/>
    </row>
    <row r="144" spans="1:18" s="520" customFormat="1" ht="16.5" customHeight="1">
      <c r="A144" s="345">
        <v>72</v>
      </c>
      <c r="B144" s="346" t="s">
        <v>637</v>
      </c>
      <c r="C144" s="346" t="s">
        <v>312</v>
      </c>
      <c r="D144" s="346" t="s">
        <v>313</v>
      </c>
      <c r="E144" s="350" t="s">
        <v>56</v>
      </c>
      <c r="F144" s="350"/>
      <c r="G144" s="350" t="s">
        <v>110</v>
      </c>
      <c r="H144" s="528">
        <v>0.35</v>
      </c>
      <c r="I144" s="350"/>
      <c r="J144" s="528">
        <f t="shared" si="4"/>
        <v>0.35</v>
      </c>
      <c r="K144" s="350" t="s">
        <v>56</v>
      </c>
      <c r="L144" s="346"/>
      <c r="M144" s="346">
        <v>0.35</v>
      </c>
      <c r="N144" s="348"/>
      <c r="O144" s="346" t="s">
        <v>312</v>
      </c>
      <c r="P144" s="347" t="s">
        <v>887</v>
      </c>
      <c r="Q144" s="347"/>
      <c r="R144" s="347"/>
    </row>
    <row r="145" spans="1:18" s="520" customFormat="1" ht="16.5" customHeight="1">
      <c r="A145" s="345">
        <v>73</v>
      </c>
      <c r="B145" s="346" t="s">
        <v>638</v>
      </c>
      <c r="C145" s="346" t="s">
        <v>447</v>
      </c>
      <c r="D145" s="346" t="s">
        <v>315</v>
      </c>
      <c r="E145" s="350" t="s">
        <v>56</v>
      </c>
      <c r="F145" s="350"/>
      <c r="G145" s="350" t="s">
        <v>110</v>
      </c>
      <c r="H145" s="528">
        <v>0.1</v>
      </c>
      <c r="I145" s="350"/>
      <c r="J145" s="528">
        <f t="shared" si="4"/>
        <v>0.1</v>
      </c>
      <c r="K145" s="350" t="s">
        <v>56</v>
      </c>
      <c r="L145" s="346"/>
      <c r="M145" s="346">
        <v>0.1</v>
      </c>
      <c r="N145" s="348"/>
      <c r="O145" s="346" t="s">
        <v>447</v>
      </c>
      <c r="P145" s="347" t="s">
        <v>887</v>
      </c>
      <c r="Q145" s="347"/>
      <c r="R145" s="347"/>
    </row>
    <row r="146" spans="1:18" s="520" customFormat="1" ht="16.5" customHeight="1">
      <c r="A146" s="345">
        <v>74</v>
      </c>
      <c r="B146" s="346" t="s">
        <v>612</v>
      </c>
      <c r="C146" s="346" t="s">
        <v>460</v>
      </c>
      <c r="D146" s="346" t="s">
        <v>303</v>
      </c>
      <c r="E146" s="350" t="s">
        <v>56</v>
      </c>
      <c r="F146" s="350"/>
      <c r="G146" s="350" t="s">
        <v>110</v>
      </c>
      <c r="H146" s="528">
        <v>1.5778</v>
      </c>
      <c r="I146" s="350"/>
      <c r="J146" s="528">
        <f t="shared" si="4"/>
        <v>1.5778</v>
      </c>
      <c r="K146" s="350" t="s">
        <v>56</v>
      </c>
      <c r="L146" s="346"/>
      <c r="M146" s="346">
        <v>1.5778</v>
      </c>
      <c r="N146" s="348"/>
      <c r="O146" s="346" t="s">
        <v>460</v>
      </c>
      <c r="P146" s="347" t="s">
        <v>887</v>
      </c>
      <c r="Q146" s="347"/>
      <c r="R146" s="347"/>
    </row>
    <row r="147" spans="1:18" s="520" customFormat="1" ht="16.5" customHeight="1">
      <c r="A147" s="345">
        <v>75</v>
      </c>
      <c r="B147" s="346" t="s">
        <v>686</v>
      </c>
      <c r="C147" s="346" t="s">
        <v>460</v>
      </c>
      <c r="D147" s="346" t="s">
        <v>303</v>
      </c>
      <c r="E147" s="350" t="s">
        <v>56</v>
      </c>
      <c r="F147" s="350"/>
      <c r="G147" s="350" t="s">
        <v>110</v>
      </c>
      <c r="H147" s="528">
        <v>0.0744</v>
      </c>
      <c r="I147" s="350"/>
      <c r="J147" s="528">
        <f t="shared" si="4"/>
        <v>0.0744</v>
      </c>
      <c r="K147" s="350" t="s">
        <v>56</v>
      </c>
      <c r="L147" s="346"/>
      <c r="M147" s="346">
        <v>0.0744</v>
      </c>
      <c r="N147" s="348"/>
      <c r="O147" s="346" t="s">
        <v>460</v>
      </c>
      <c r="P147" s="347" t="s">
        <v>887</v>
      </c>
      <c r="Q147" s="347"/>
      <c r="R147" s="347"/>
    </row>
    <row r="148" spans="1:18" s="520" customFormat="1" ht="16.5" customHeight="1">
      <c r="A148" s="345">
        <v>76</v>
      </c>
      <c r="B148" s="346" t="s">
        <v>888</v>
      </c>
      <c r="C148" s="346" t="s">
        <v>304</v>
      </c>
      <c r="D148" s="346" t="s">
        <v>305</v>
      </c>
      <c r="E148" s="350" t="s">
        <v>56</v>
      </c>
      <c r="F148" s="350"/>
      <c r="G148" s="350" t="s">
        <v>110</v>
      </c>
      <c r="H148" s="528">
        <v>0.2658</v>
      </c>
      <c r="I148" s="350"/>
      <c r="J148" s="528">
        <f t="shared" si="4"/>
        <v>0.2658</v>
      </c>
      <c r="K148" s="350" t="s">
        <v>56</v>
      </c>
      <c r="L148" s="346">
        <v>0.2658</v>
      </c>
      <c r="M148" s="346">
        <v>0.2658</v>
      </c>
      <c r="N148" s="348"/>
      <c r="O148" s="346" t="s">
        <v>304</v>
      </c>
      <c r="P148" s="347"/>
      <c r="Q148" s="347"/>
      <c r="R148" s="347"/>
    </row>
    <row r="149" spans="1:18" s="520" customFormat="1" ht="16.5" customHeight="1">
      <c r="A149" s="345">
        <v>77</v>
      </c>
      <c r="B149" s="346" t="s">
        <v>889</v>
      </c>
      <c r="C149" s="346" t="s">
        <v>300</v>
      </c>
      <c r="D149" s="346" t="s">
        <v>301</v>
      </c>
      <c r="E149" s="350" t="s">
        <v>56</v>
      </c>
      <c r="F149" s="350"/>
      <c r="G149" s="350" t="s">
        <v>110</v>
      </c>
      <c r="H149" s="528">
        <v>0.1384</v>
      </c>
      <c r="I149" s="350"/>
      <c r="J149" s="528">
        <f t="shared" si="4"/>
        <v>0.1384</v>
      </c>
      <c r="K149" s="350" t="s">
        <v>56</v>
      </c>
      <c r="L149" s="346">
        <v>0.1384</v>
      </c>
      <c r="M149" s="346">
        <v>0.1384</v>
      </c>
      <c r="N149" s="348"/>
      <c r="O149" s="346" t="s">
        <v>300</v>
      </c>
      <c r="P149" s="347"/>
      <c r="Q149" s="347"/>
      <c r="R149" s="347"/>
    </row>
    <row r="150" spans="1:18" s="520" customFormat="1" ht="16.5" customHeight="1">
      <c r="A150" s="345">
        <v>78</v>
      </c>
      <c r="B150" s="346" t="s">
        <v>890</v>
      </c>
      <c r="C150" s="346" t="s">
        <v>310</v>
      </c>
      <c r="D150" s="346" t="s">
        <v>311</v>
      </c>
      <c r="E150" s="350" t="s">
        <v>53</v>
      </c>
      <c r="F150" s="350"/>
      <c r="G150" s="350" t="s">
        <v>110</v>
      </c>
      <c r="H150" s="528">
        <v>0.1559</v>
      </c>
      <c r="I150" s="350"/>
      <c r="J150" s="528">
        <f t="shared" si="4"/>
        <v>0.1559</v>
      </c>
      <c r="K150" s="350" t="s">
        <v>53</v>
      </c>
      <c r="L150" s="346">
        <v>0.1559</v>
      </c>
      <c r="M150" s="346">
        <v>0.1559</v>
      </c>
      <c r="N150" s="348"/>
      <c r="O150" s="346" t="s">
        <v>310</v>
      </c>
      <c r="P150" s="347" t="s">
        <v>873</v>
      </c>
      <c r="Q150" s="347"/>
      <c r="R150" s="347"/>
    </row>
    <row r="151" spans="1:18" s="520" customFormat="1" ht="16.5" customHeight="1">
      <c r="A151" s="354"/>
      <c r="B151" s="355"/>
      <c r="C151" s="355"/>
      <c r="D151" s="355"/>
      <c r="E151" s="360"/>
      <c r="F151" s="360"/>
      <c r="G151" s="360"/>
      <c r="H151" s="529"/>
      <c r="I151" s="360"/>
      <c r="J151" s="529">
        <f t="shared" si="4"/>
        <v>0</v>
      </c>
      <c r="K151" s="360"/>
      <c r="L151" s="355"/>
      <c r="M151" s="355"/>
      <c r="N151" s="376"/>
      <c r="O151" s="355"/>
      <c r="P151" s="375"/>
      <c r="Q151" s="347"/>
      <c r="R151" s="347"/>
    </row>
    <row r="152" spans="1:18" s="428" customFormat="1" ht="16.5" customHeight="1">
      <c r="A152" s="333">
        <v>4</v>
      </c>
      <c r="B152" s="367" t="s">
        <v>403</v>
      </c>
      <c r="C152" s="336"/>
      <c r="D152" s="336"/>
      <c r="E152" s="361"/>
      <c r="F152" s="361"/>
      <c r="G152" s="361"/>
      <c r="H152" s="536"/>
      <c r="I152" s="361"/>
      <c r="J152" s="530">
        <f t="shared" si="4"/>
        <v>0</v>
      </c>
      <c r="K152" s="361"/>
      <c r="L152" s="336"/>
      <c r="M152" s="336"/>
      <c r="N152" s="336"/>
      <c r="O152" s="336"/>
      <c r="P152" s="369"/>
      <c r="Q152" s="335"/>
      <c r="R152" s="335"/>
    </row>
    <row r="153" spans="1:18" s="428" customFormat="1" ht="30" customHeight="1">
      <c r="A153" s="338">
        <v>1</v>
      </c>
      <c r="B153" s="339" t="s">
        <v>404</v>
      </c>
      <c r="C153" s="339" t="s">
        <v>318</v>
      </c>
      <c r="D153" s="339" t="s">
        <v>319</v>
      </c>
      <c r="E153" s="343" t="s">
        <v>56</v>
      </c>
      <c r="F153" s="343"/>
      <c r="G153" s="343" t="s">
        <v>112</v>
      </c>
      <c r="H153" s="533">
        <v>8</v>
      </c>
      <c r="I153" s="343"/>
      <c r="J153" s="527">
        <f t="shared" si="4"/>
        <v>8</v>
      </c>
      <c r="K153" s="343" t="s">
        <v>56</v>
      </c>
      <c r="L153" s="339"/>
      <c r="M153" s="339">
        <v>8</v>
      </c>
      <c r="N153" s="363"/>
      <c r="O153" s="339" t="s">
        <v>318</v>
      </c>
      <c r="P153" s="347" t="s">
        <v>891</v>
      </c>
      <c r="Q153" s="362"/>
      <c r="R153" s="362"/>
    </row>
    <row r="154" spans="1:18" s="428" customFormat="1" ht="30" customHeight="1">
      <c r="A154" s="345">
        <v>2</v>
      </c>
      <c r="B154" s="346" t="s">
        <v>405</v>
      </c>
      <c r="C154" s="346" t="s">
        <v>318</v>
      </c>
      <c r="D154" s="346" t="s">
        <v>319</v>
      </c>
      <c r="E154" s="349" t="s">
        <v>56</v>
      </c>
      <c r="F154" s="349">
        <v>22.8897</v>
      </c>
      <c r="G154" s="349" t="s">
        <v>112</v>
      </c>
      <c r="H154" s="534">
        <v>34</v>
      </c>
      <c r="I154" s="349">
        <v>22.8897</v>
      </c>
      <c r="J154" s="528">
        <f t="shared" si="4"/>
        <v>11.110299999999999</v>
      </c>
      <c r="K154" s="349" t="s">
        <v>56</v>
      </c>
      <c r="L154" s="346"/>
      <c r="M154" s="346">
        <v>11.110299999999999</v>
      </c>
      <c r="N154" s="364"/>
      <c r="O154" s="346" t="s">
        <v>318</v>
      </c>
      <c r="P154" s="347" t="s">
        <v>891</v>
      </c>
      <c r="Q154" s="351"/>
      <c r="R154" s="351"/>
    </row>
    <row r="155" spans="1:18" s="428" customFormat="1" ht="30" customHeight="1">
      <c r="A155" s="345">
        <v>3</v>
      </c>
      <c r="B155" s="346" t="s">
        <v>406</v>
      </c>
      <c r="C155" s="346" t="s">
        <v>316</v>
      </c>
      <c r="D155" s="346" t="s">
        <v>317</v>
      </c>
      <c r="E155" s="349" t="s">
        <v>56</v>
      </c>
      <c r="F155" s="349">
        <v>12.9118</v>
      </c>
      <c r="G155" s="349" t="s">
        <v>112</v>
      </c>
      <c r="H155" s="534">
        <v>30</v>
      </c>
      <c r="I155" s="349">
        <v>12.9118</v>
      </c>
      <c r="J155" s="528">
        <f t="shared" si="4"/>
        <v>17.0882</v>
      </c>
      <c r="K155" s="349" t="s">
        <v>56</v>
      </c>
      <c r="L155" s="346"/>
      <c r="M155" s="346">
        <v>17.0882</v>
      </c>
      <c r="N155" s="364"/>
      <c r="O155" s="346" t="s">
        <v>316</v>
      </c>
      <c r="P155" s="347" t="s">
        <v>891</v>
      </c>
      <c r="Q155" s="351"/>
      <c r="R155" s="351"/>
    </row>
    <row r="156" spans="1:18" s="745" customFormat="1" ht="16.5" customHeight="1">
      <c r="A156" s="740">
        <v>4</v>
      </c>
      <c r="B156" s="742" t="s">
        <v>1008</v>
      </c>
      <c r="C156" s="742" t="s">
        <v>300</v>
      </c>
      <c r="D156" s="742" t="s">
        <v>301</v>
      </c>
      <c r="E156" s="744" t="s">
        <v>56</v>
      </c>
      <c r="F156" s="744"/>
      <c r="G156" s="744" t="s">
        <v>112</v>
      </c>
      <c r="H156" s="743">
        <v>5</v>
      </c>
      <c r="I156" s="744">
        <v>22.8897</v>
      </c>
      <c r="J156" s="736">
        <f t="shared" si="4"/>
        <v>5</v>
      </c>
      <c r="K156" s="744" t="s">
        <v>56</v>
      </c>
      <c r="L156" s="742"/>
      <c r="M156" s="742">
        <v>11.110299999999999</v>
      </c>
      <c r="N156" s="780"/>
      <c r="O156" s="742" t="s">
        <v>300</v>
      </c>
      <c r="P156" s="741" t="s">
        <v>1011</v>
      </c>
      <c r="Q156" s="782"/>
      <c r="R156" s="782"/>
    </row>
    <row r="157" spans="1:18" s="745" customFormat="1" ht="16.5" customHeight="1">
      <c r="A157" s="740">
        <v>5</v>
      </c>
      <c r="B157" s="742" t="s">
        <v>1009</v>
      </c>
      <c r="C157" s="742" t="s">
        <v>304</v>
      </c>
      <c r="D157" s="742" t="s">
        <v>305</v>
      </c>
      <c r="E157" s="744" t="s">
        <v>56</v>
      </c>
      <c r="F157" s="744"/>
      <c r="G157" s="744" t="s">
        <v>112</v>
      </c>
      <c r="H157" s="743">
        <v>4.6</v>
      </c>
      <c r="I157" s="744">
        <v>22.8897</v>
      </c>
      <c r="J157" s="736">
        <f t="shared" si="4"/>
        <v>4.6</v>
      </c>
      <c r="K157" s="744" t="s">
        <v>56</v>
      </c>
      <c r="L157" s="742"/>
      <c r="M157" s="742">
        <v>11.110299999999999</v>
      </c>
      <c r="N157" s="780"/>
      <c r="O157" s="742" t="s">
        <v>304</v>
      </c>
      <c r="P157" s="741" t="s">
        <v>1012</v>
      </c>
      <c r="Q157" s="782"/>
      <c r="R157" s="782"/>
    </row>
    <row r="158" spans="1:18" s="745" customFormat="1" ht="16.5" customHeight="1">
      <c r="A158" s="740">
        <v>6</v>
      </c>
      <c r="B158" s="742" t="s">
        <v>1010</v>
      </c>
      <c r="C158" s="742" t="s">
        <v>312</v>
      </c>
      <c r="D158" s="742" t="s">
        <v>313</v>
      </c>
      <c r="E158" s="744" t="s">
        <v>56</v>
      </c>
      <c r="F158" s="744"/>
      <c r="G158" s="744" t="s">
        <v>112</v>
      </c>
      <c r="H158" s="743">
        <v>10.7</v>
      </c>
      <c r="I158" s="744">
        <v>12.9118</v>
      </c>
      <c r="J158" s="736">
        <f t="shared" si="4"/>
        <v>10.7</v>
      </c>
      <c r="K158" s="744" t="s">
        <v>56</v>
      </c>
      <c r="L158" s="742"/>
      <c r="M158" s="742">
        <v>17.0882</v>
      </c>
      <c r="N158" s="780"/>
      <c r="O158" s="742" t="s">
        <v>312</v>
      </c>
      <c r="P158" s="741" t="s">
        <v>1012</v>
      </c>
      <c r="Q158" s="782"/>
      <c r="R158" s="782"/>
    </row>
    <row r="159" spans="1:18" s="428" customFormat="1" ht="16.5" customHeight="1">
      <c r="A159" s="354"/>
      <c r="B159" s="355"/>
      <c r="C159" s="355"/>
      <c r="D159" s="355"/>
      <c r="E159" s="359"/>
      <c r="F159" s="359"/>
      <c r="G159" s="359"/>
      <c r="H159" s="535"/>
      <c r="I159" s="359"/>
      <c r="J159" s="529">
        <f t="shared" si="4"/>
        <v>0</v>
      </c>
      <c r="K159" s="359"/>
      <c r="L159" s="355"/>
      <c r="M159" s="355"/>
      <c r="N159" s="366"/>
      <c r="O159" s="355"/>
      <c r="P159" s="375"/>
      <c r="Q159" s="511"/>
      <c r="R159" s="511"/>
    </row>
    <row r="160" spans="1:18" s="520" customFormat="1" ht="16.5" customHeight="1">
      <c r="A160" s="333">
        <v>8</v>
      </c>
      <c r="B160" s="367" t="s">
        <v>114</v>
      </c>
      <c r="C160" s="336"/>
      <c r="D160" s="336"/>
      <c r="E160" s="361"/>
      <c r="F160" s="361"/>
      <c r="G160" s="361"/>
      <c r="H160" s="536"/>
      <c r="I160" s="361"/>
      <c r="J160" s="530">
        <f t="shared" si="4"/>
        <v>0</v>
      </c>
      <c r="K160" s="361"/>
      <c r="L160" s="336"/>
      <c r="M160" s="336"/>
      <c r="N160" s="336"/>
      <c r="O160" s="336"/>
      <c r="P160" s="369"/>
      <c r="Q160" s="335"/>
      <c r="R160" s="335"/>
    </row>
    <row r="161" spans="1:18" s="520" customFormat="1" ht="16.5" customHeight="1">
      <c r="A161" s="333"/>
      <c r="B161" s="370"/>
      <c r="C161" s="370"/>
      <c r="D161" s="370"/>
      <c r="E161" s="371"/>
      <c r="F161" s="371"/>
      <c r="G161" s="371"/>
      <c r="H161" s="530"/>
      <c r="I161" s="371"/>
      <c r="J161" s="530">
        <f t="shared" si="4"/>
        <v>0</v>
      </c>
      <c r="K161" s="371"/>
      <c r="L161" s="370"/>
      <c r="M161" s="370"/>
      <c r="N161" s="336"/>
      <c r="O161" s="370"/>
      <c r="P161" s="369"/>
      <c r="Q161" s="335"/>
      <c r="R161" s="335"/>
    </row>
    <row r="162" spans="1:18" s="521" customFormat="1" ht="16.5" customHeight="1">
      <c r="A162" s="333">
        <v>9</v>
      </c>
      <c r="B162" s="367" t="s">
        <v>334</v>
      </c>
      <c r="C162" s="336"/>
      <c r="D162" s="336"/>
      <c r="E162" s="361"/>
      <c r="F162" s="361"/>
      <c r="G162" s="361"/>
      <c r="H162" s="536"/>
      <c r="I162" s="361"/>
      <c r="J162" s="530">
        <f t="shared" si="4"/>
        <v>0</v>
      </c>
      <c r="K162" s="361"/>
      <c r="L162" s="336"/>
      <c r="M162" s="336"/>
      <c r="N162" s="336"/>
      <c r="O162" s="336"/>
      <c r="P162" s="369"/>
      <c r="Q162" s="335"/>
      <c r="R162" s="335"/>
    </row>
    <row r="163" spans="1:18" s="521" customFormat="1" ht="16.5" customHeight="1">
      <c r="A163" s="377" t="s">
        <v>335</v>
      </c>
      <c r="B163" s="378" t="s">
        <v>336</v>
      </c>
      <c r="C163" s="336"/>
      <c r="D163" s="336"/>
      <c r="E163" s="361"/>
      <c r="F163" s="361"/>
      <c r="G163" s="361"/>
      <c r="H163" s="536"/>
      <c r="I163" s="361"/>
      <c r="J163" s="530">
        <f t="shared" si="4"/>
        <v>0</v>
      </c>
      <c r="K163" s="361"/>
      <c r="L163" s="336"/>
      <c r="M163" s="336"/>
      <c r="N163" s="336"/>
      <c r="O163" s="336"/>
      <c r="P163" s="369"/>
      <c r="Q163" s="335"/>
      <c r="R163" s="335"/>
    </row>
    <row r="164" spans="1:18" s="521" customFormat="1" ht="16.5" customHeight="1">
      <c r="A164" s="555"/>
      <c r="B164" s="556" t="s">
        <v>689</v>
      </c>
      <c r="C164" s="363"/>
      <c r="D164" s="363"/>
      <c r="E164" s="343"/>
      <c r="F164" s="343"/>
      <c r="G164" s="343"/>
      <c r="H164" s="533"/>
      <c r="I164" s="343"/>
      <c r="J164" s="527"/>
      <c r="K164" s="343"/>
      <c r="L164" s="363"/>
      <c r="M164" s="363"/>
      <c r="N164" s="363"/>
      <c r="O164" s="363"/>
      <c r="P164" s="340"/>
      <c r="Q164" s="511"/>
      <c r="R164" s="511"/>
    </row>
    <row r="165" spans="1:18" s="522" customFormat="1" ht="30" customHeight="1">
      <c r="A165" s="380">
        <v>1</v>
      </c>
      <c r="B165" s="381" t="s">
        <v>687</v>
      </c>
      <c r="C165" s="382" t="s">
        <v>318</v>
      </c>
      <c r="D165" s="382" t="s">
        <v>319</v>
      </c>
      <c r="E165" s="383" t="s">
        <v>56</v>
      </c>
      <c r="F165" s="383"/>
      <c r="G165" s="383" t="s">
        <v>139</v>
      </c>
      <c r="H165" s="557">
        <v>97</v>
      </c>
      <c r="I165" s="383"/>
      <c r="J165" s="528">
        <f aca="true" t="shared" si="5" ref="J165:J228">H165-F165</f>
        <v>97</v>
      </c>
      <c r="K165" s="383" t="s">
        <v>897</v>
      </c>
      <c r="L165" s="382">
        <v>48</v>
      </c>
      <c r="M165" s="382">
        <v>48</v>
      </c>
      <c r="N165" s="382"/>
      <c r="O165" s="382" t="s">
        <v>892</v>
      </c>
      <c r="P165" s="382"/>
      <c r="Q165" s="513"/>
      <c r="R165" s="510"/>
    </row>
    <row r="166" spans="1:18" s="522" customFormat="1" ht="41.25" customHeight="1">
      <c r="A166" s="380">
        <v>2</v>
      </c>
      <c r="B166" s="381" t="s">
        <v>349</v>
      </c>
      <c r="C166" s="382" t="s">
        <v>302</v>
      </c>
      <c r="D166" s="382" t="s">
        <v>303</v>
      </c>
      <c r="E166" s="383" t="s">
        <v>78</v>
      </c>
      <c r="F166" s="383"/>
      <c r="G166" s="383" t="s">
        <v>139</v>
      </c>
      <c r="H166" s="557">
        <v>22.5</v>
      </c>
      <c r="I166" s="383"/>
      <c r="J166" s="528">
        <f t="shared" si="5"/>
        <v>22.5</v>
      </c>
      <c r="K166" s="383" t="s">
        <v>897</v>
      </c>
      <c r="L166" s="382">
        <v>4.1850000000000005</v>
      </c>
      <c r="M166" s="382">
        <v>4.1850000000000005</v>
      </c>
      <c r="N166" s="382"/>
      <c r="O166" s="382" t="s">
        <v>350</v>
      </c>
      <c r="P166" s="382" t="s">
        <v>913</v>
      </c>
      <c r="Q166" s="513"/>
      <c r="R166" s="510"/>
    </row>
    <row r="167" spans="1:18" s="522" customFormat="1" ht="30" customHeight="1">
      <c r="A167" s="380">
        <v>3</v>
      </c>
      <c r="B167" s="381" t="s">
        <v>783</v>
      </c>
      <c r="C167" s="382" t="s">
        <v>300</v>
      </c>
      <c r="D167" s="382" t="s">
        <v>301</v>
      </c>
      <c r="E167" s="383" t="s">
        <v>56</v>
      </c>
      <c r="F167" s="383"/>
      <c r="G167" s="383" t="s">
        <v>139</v>
      </c>
      <c r="H167" s="557">
        <v>25.3</v>
      </c>
      <c r="I167" s="383"/>
      <c r="J167" s="528">
        <f t="shared" si="5"/>
        <v>25.3</v>
      </c>
      <c r="K167" s="383" t="s">
        <v>897</v>
      </c>
      <c r="L167" s="382">
        <v>4.787999999999999</v>
      </c>
      <c r="M167" s="382">
        <v>4.787999999999999</v>
      </c>
      <c r="N167" s="382"/>
      <c r="O167" s="382" t="s">
        <v>893</v>
      </c>
      <c r="P167" s="382" t="s">
        <v>913</v>
      </c>
      <c r="Q167" s="513"/>
      <c r="R167" s="510"/>
    </row>
    <row r="168" spans="1:18" s="522" customFormat="1" ht="30" customHeight="1">
      <c r="A168" s="380">
        <v>4</v>
      </c>
      <c r="B168" s="381" t="s">
        <v>784</v>
      </c>
      <c r="C168" s="382" t="s">
        <v>308</v>
      </c>
      <c r="D168" s="382" t="s">
        <v>309</v>
      </c>
      <c r="E168" s="383" t="s">
        <v>56</v>
      </c>
      <c r="F168" s="383"/>
      <c r="G168" s="383" t="s">
        <v>139</v>
      </c>
      <c r="H168" s="557">
        <v>16.1</v>
      </c>
      <c r="I168" s="383"/>
      <c r="J168" s="528">
        <f t="shared" si="5"/>
        <v>16.1</v>
      </c>
      <c r="K168" s="383" t="s">
        <v>897</v>
      </c>
      <c r="L168" s="382">
        <v>15.934285714285714</v>
      </c>
      <c r="M168" s="382">
        <v>15.934285714285714</v>
      </c>
      <c r="N168" s="382"/>
      <c r="O168" s="382" t="s">
        <v>308</v>
      </c>
      <c r="P168" s="382" t="s">
        <v>913</v>
      </c>
      <c r="Q168" s="513"/>
      <c r="R168" s="510"/>
    </row>
    <row r="169" spans="1:18" s="522" customFormat="1" ht="30" customHeight="1">
      <c r="A169" s="380">
        <v>5</v>
      </c>
      <c r="B169" s="381" t="s">
        <v>688</v>
      </c>
      <c r="C169" s="382" t="s">
        <v>308</v>
      </c>
      <c r="D169" s="382" t="s">
        <v>309</v>
      </c>
      <c r="E169" s="383" t="s">
        <v>56</v>
      </c>
      <c r="F169" s="383"/>
      <c r="G169" s="383" t="s">
        <v>139</v>
      </c>
      <c r="H169" s="557">
        <v>20.57</v>
      </c>
      <c r="I169" s="383"/>
      <c r="J169" s="528">
        <f t="shared" si="5"/>
        <v>20.57</v>
      </c>
      <c r="K169" s="383" t="s">
        <v>897</v>
      </c>
      <c r="L169" s="382">
        <v>5.279999999999999</v>
      </c>
      <c r="M169" s="382">
        <v>5.279999999999999</v>
      </c>
      <c r="N169" s="382"/>
      <c r="O169" s="382" t="s">
        <v>894</v>
      </c>
      <c r="P169" s="382" t="s">
        <v>913</v>
      </c>
      <c r="Q169" s="513"/>
      <c r="R169" s="510"/>
    </row>
    <row r="170" spans="1:18" s="739" customFormat="1" ht="30" customHeight="1">
      <c r="A170" s="731">
        <v>6</v>
      </c>
      <c r="B170" s="732" t="s">
        <v>694</v>
      </c>
      <c r="C170" s="733" t="s">
        <v>314</v>
      </c>
      <c r="D170" s="733" t="s">
        <v>315</v>
      </c>
      <c r="E170" s="734" t="s">
        <v>56</v>
      </c>
      <c r="F170" s="734"/>
      <c r="G170" s="734" t="s">
        <v>139</v>
      </c>
      <c r="H170" s="735">
        <v>39.6</v>
      </c>
      <c r="I170" s="734"/>
      <c r="J170" s="736">
        <f t="shared" si="5"/>
        <v>39.6</v>
      </c>
      <c r="K170" s="734" t="s">
        <v>980</v>
      </c>
      <c r="L170" s="733">
        <v>17.052</v>
      </c>
      <c r="M170" s="733">
        <v>17.052</v>
      </c>
      <c r="N170" s="733"/>
      <c r="O170" s="733" t="s">
        <v>895</v>
      </c>
      <c r="P170" s="733" t="s">
        <v>913</v>
      </c>
      <c r="Q170" s="737"/>
      <c r="R170" s="738"/>
    </row>
    <row r="171" spans="1:18" s="739" customFormat="1" ht="43.5" customHeight="1">
      <c r="A171" s="731">
        <v>7</v>
      </c>
      <c r="B171" s="732" t="s">
        <v>958</v>
      </c>
      <c r="C171" s="733" t="s">
        <v>314</v>
      </c>
      <c r="D171" s="733" t="s">
        <v>315</v>
      </c>
      <c r="E171" s="734" t="s">
        <v>56</v>
      </c>
      <c r="F171" s="734"/>
      <c r="G171" s="734" t="s">
        <v>139</v>
      </c>
      <c r="H171" s="735">
        <v>78</v>
      </c>
      <c r="I171" s="734"/>
      <c r="J171" s="736">
        <f t="shared" si="5"/>
        <v>78</v>
      </c>
      <c r="K171" s="734" t="s">
        <v>982</v>
      </c>
      <c r="L171" s="733">
        <v>17.052</v>
      </c>
      <c r="M171" s="733">
        <v>17.052</v>
      </c>
      <c r="N171" s="733"/>
      <c r="O171" s="733" t="s">
        <v>981</v>
      </c>
      <c r="P171" s="733" t="s">
        <v>913</v>
      </c>
      <c r="Q171" s="737"/>
      <c r="R171" s="738"/>
    </row>
    <row r="172" spans="1:18" s="522" customFormat="1" ht="16.5" customHeight="1">
      <c r="A172" s="380"/>
      <c r="B172" s="381"/>
      <c r="C172" s="382"/>
      <c r="D172" s="382"/>
      <c r="E172" s="383"/>
      <c r="F172" s="383"/>
      <c r="G172" s="383" t="s">
        <v>139</v>
      </c>
      <c r="H172" s="557"/>
      <c r="I172" s="383"/>
      <c r="J172" s="528">
        <f t="shared" si="5"/>
        <v>0</v>
      </c>
      <c r="K172" s="383"/>
      <c r="L172" s="382">
        <v>0</v>
      </c>
      <c r="M172" s="382">
        <v>0</v>
      </c>
      <c r="N172" s="382"/>
      <c r="O172" s="382"/>
      <c r="P172" s="382"/>
      <c r="Q172" s="513"/>
      <c r="R172" s="510"/>
    </row>
    <row r="173" spans="1:18" s="554" customFormat="1" ht="16.5" customHeight="1">
      <c r="A173" s="558"/>
      <c r="B173" s="559" t="s">
        <v>701</v>
      </c>
      <c r="C173" s="560"/>
      <c r="D173" s="560"/>
      <c r="E173" s="561"/>
      <c r="F173" s="561"/>
      <c r="G173" s="561" t="s">
        <v>139</v>
      </c>
      <c r="H173" s="562"/>
      <c r="I173" s="561"/>
      <c r="J173" s="563">
        <f t="shared" si="5"/>
        <v>0</v>
      </c>
      <c r="K173" s="561"/>
      <c r="L173" s="560"/>
      <c r="M173" s="560"/>
      <c r="N173" s="560"/>
      <c r="O173" s="560"/>
      <c r="P173" s="570"/>
      <c r="Q173" s="552"/>
      <c r="R173" s="553"/>
    </row>
    <row r="174" spans="1:18" s="522" customFormat="1" ht="30" customHeight="1">
      <c r="A174" s="380">
        <v>1</v>
      </c>
      <c r="B174" s="381" t="s">
        <v>690</v>
      </c>
      <c r="C174" s="382" t="s">
        <v>300</v>
      </c>
      <c r="D174" s="382" t="s">
        <v>301</v>
      </c>
      <c r="E174" s="383" t="s">
        <v>56</v>
      </c>
      <c r="F174" s="383"/>
      <c r="G174" s="383" t="s">
        <v>139</v>
      </c>
      <c r="H174" s="557">
        <v>20.35</v>
      </c>
      <c r="I174" s="383"/>
      <c r="J174" s="528">
        <f t="shared" si="5"/>
        <v>20.35</v>
      </c>
      <c r="K174" s="383" t="s">
        <v>897</v>
      </c>
      <c r="L174" s="382">
        <v>6.7914</v>
      </c>
      <c r="M174" s="382">
        <v>6.7914</v>
      </c>
      <c r="N174" s="382"/>
      <c r="O174" s="382" t="s">
        <v>896</v>
      </c>
      <c r="P174" s="382" t="s">
        <v>913</v>
      </c>
      <c r="Q174" s="513"/>
      <c r="R174" s="510"/>
    </row>
    <row r="175" spans="1:18" s="522" customFormat="1" ht="16.5" customHeight="1">
      <c r="A175" s="380">
        <v>2</v>
      </c>
      <c r="B175" s="381" t="s">
        <v>692</v>
      </c>
      <c r="C175" s="382" t="s">
        <v>306</v>
      </c>
      <c r="D175" s="382" t="s">
        <v>307</v>
      </c>
      <c r="E175" s="383" t="s">
        <v>56</v>
      </c>
      <c r="F175" s="383"/>
      <c r="G175" s="383" t="s">
        <v>139</v>
      </c>
      <c r="H175" s="557">
        <v>8</v>
      </c>
      <c r="I175" s="383"/>
      <c r="J175" s="528">
        <f t="shared" si="5"/>
        <v>8</v>
      </c>
      <c r="K175" s="383" t="s">
        <v>897</v>
      </c>
      <c r="L175" s="382">
        <v>7.92</v>
      </c>
      <c r="M175" s="382">
        <v>7.92</v>
      </c>
      <c r="N175" s="382"/>
      <c r="O175" s="382" t="s">
        <v>306</v>
      </c>
      <c r="P175" s="382" t="s">
        <v>913</v>
      </c>
      <c r="Q175" s="513"/>
      <c r="R175" s="510"/>
    </row>
    <row r="176" spans="1:18" s="522" customFormat="1" ht="42" customHeight="1">
      <c r="A176" s="380">
        <v>3</v>
      </c>
      <c r="B176" s="381" t="s">
        <v>697</v>
      </c>
      <c r="C176" s="382" t="s">
        <v>310</v>
      </c>
      <c r="D176" s="382" t="s">
        <v>311</v>
      </c>
      <c r="E176" s="383" t="s">
        <v>56</v>
      </c>
      <c r="F176" s="383"/>
      <c r="G176" s="383" t="s">
        <v>139</v>
      </c>
      <c r="H176" s="557">
        <v>11.4</v>
      </c>
      <c r="I176" s="383"/>
      <c r="J176" s="528">
        <f t="shared" si="5"/>
        <v>11.4</v>
      </c>
      <c r="K176" s="383" t="s">
        <v>897</v>
      </c>
      <c r="L176" s="382">
        <v>3.8409999999999997</v>
      </c>
      <c r="M176" s="382">
        <v>3.8409999999999997</v>
      </c>
      <c r="N176" s="382"/>
      <c r="O176" s="382" t="s">
        <v>347</v>
      </c>
      <c r="P176" s="382" t="s">
        <v>913</v>
      </c>
      <c r="Q176" s="513"/>
      <c r="R176" s="510"/>
    </row>
    <row r="177" spans="1:18" s="522" customFormat="1" ht="30" customHeight="1">
      <c r="A177" s="380">
        <v>4</v>
      </c>
      <c r="B177" s="381" t="s">
        <v>691</v>
      </c>
      <c r="C177" s="382" t="s">
        <v>310</v>
      </c>
      <c r="D177" s="382" t="s">
        <v>311</v>
      </c>
      <c r="E177" s="383" t="s">
        <v>56</v>
      </c>
      <c r="F177" s="383"/>
      <c r="G177" s="383" t="s">
        <v>139</v>
      </c>
      <c r="H177" s="557">
        <v>27.7</v>
      </c>
      <c r="I177" s="383"/>
      <c r="J177" s="528">
        <f t="shared" si="5"/>
        <v>27.7</v>
      </c>
      <c r="K177" s="383" t="s">
        <v>897</v>
      </c>
      <c r="L177" s="382">
        <v>19.1961</v>
      </c>
      <c r="M177" s="382">
        <v>19.1961</v>
      </c>
      <c r="N177" s="382"/>
      <c r="O177" s="382" t="s">
        <v>898</v>
      </c>
      <c r="P177" s="382" t="s">
        <v>913</v>
      </c>
      <c r="Q177" s="513"/>
      <c r="R177" s="510"/>
    </row>
    <row r="178" spans="1:18" s="522" customFormat="1" ht="30" customHeight="1">
      <c r="A178" s="380">
        <v>5</v>
      </c>
      <c r="B178" s="381" t="s">
        <v>693</v>
      </c>
      <c r="C178" s="382" t="s">
        <v>316</v>
      </c>
      <c r="D178" s="382" t="s">
        <v>317</v>
      </c>
      <c r="E178" s="383" t="s">
        <v>56</v>
      </c>
      <c r="F178" s="383"/>
      <c r="G178" s="383" t="s">
        <v>139</v>
      </c>
      <c r="H178" s="557">
        <v>10</v>
      </c>
      <c r="I178" s="383"/>
      <c r="J178" s="528">
        <f t="shared" si="5"/>
        <v>10</v>
      </c>
      <c r="K178" s="383" t="s">
        <v>897</v>
      </c>
      <c r="L178" s="382">
        <v>6.93</v>
      </c>
      <c r="M178" s="382">
        <v>6.93</v>
      </c>
      <c r="N178" s="382"/>
      <c r="O178" s="382" t="s">
        <v>899</v>
      </c>
      <c r="P178" s="382" t="s">
        <v>911</v>
      </c>
      <c r="Q178" s="513"/>
      <c r="R178" s="510"/>
    </row>
    <row r="179" spans="1:18" s="522" customFormat="1" ht="41.25" customHeight="1">
      <c r="A179" s="380">
        <v>6</v>
      </c>
      <c r="B179" s="381" t="s">
        <v>488</v>
      </c>
      <c r="C179" s="382" t="s">
        <v>304</v>
      </c>
      <c r="D179" s="382" t="s">
        <v>305</v>
      </c>
      <c r="E179" s="383" t="s">
        <v>56</v>
      </c>
      <c r="F179" s="383"/>
      <c r="G179" s="383" t="s">
        <v>139</v>
      </c>
      <c r="H179" s="557">
        <v>19</v>
      </c>
      <c r="I179" s="383"/>
      <c r="J179" s="528">
        <f t="shared" si="5"/>
        <v>19</v>
      </c>
      <c r="K179" s="383" t="s">
        <v>897</v>
      </c>
      <c r="L179" s="382">
        <v>0.3</v>
      </c>
      <c r="M179" s="382">
        <v>0.3</v>
      </c>
      <c r="N179" s="382"/>
      <c r="O179" s="382" t="s">
        <v>900</v>
      </c>
      <c r="P179" s="382" t="s">
        <v>914</v>
      </c>
      <c r="Q179" s="513"/>
      <c r="R179" s="510"/>
    </row>
    <row r="180" spans="1:18" s="522" customFormat="1" ht="30" customHeight="1">
      <c r="A180" s="380">
        <v>7</v>
      </c>
      <c r="B180" s="381" t="s">
        <v>703</v>
      </c>
      <c r="C180" s="382" t="s">
        <v>312</v>
      </c>
      <c r="D180" s="382" t="s">
        <v>313</v>
      </c>
      <c r="E180" s="383" t="s">
        <v>56</v>
      </c>
      <c r="F180" s="383"/>
      <c r="G180" s="383" t="s">
        <v>139</v>
      </c>
      <c r="H180" s="557">
        <v>16.4</v>
      </c>
      <c r="I180" s="383"/>
      <c r="J180" s="528">
        <f t="shared" si="5"/>
        <v>16.4</v>
      </c>
      <c r="K180" s="383" t="s">
        <v>56</v>
      </c>
      <c r="L180" s="382">
        <v>16.4</v>
      </c>
      <c r="M180" s="382">
        <v>16.4</v>
      </c>
      <c r="N180" s="382"/>
      <c r="O180" s="382" t="s">
        <v>312</v>
      </c>
      <c r="P180" s="382" t="s">
        <v>911</v>
      </c>
      <c r="Q180" s="513"/>
      <c r="R180" s="510"/>
    </row>
    <row r="181" spans="1:18" s="522" customFormat="1" ht="16.5" customHeight="1">
      <c r="A181" s="380">
        <v>8</v>
      </c>
      <c r="B181" s="381" t="s">
        <v>696</v>
      </c>
      <c r="C181" s="382" t="s">
        <v>312</v>
      </c>
      <c r="D181" s="382" t="s">
        <v>313</v>
      </c>
      <c r="E181" s="383" t="s">
        <v>56</v>
      </c>
      <c r="F181" s="383"/>
      <c r="G181" s="383" t="s">
        <v>139</v>
      </c>
      <c r="H181" s="557">
        <v>5</v>
      </c>
      <c r="I181" s="383"/>
      <c r="J181" s="528">
        <f t="shared" si="5"/>
        <v>5</v>
      </c>
      <c r="K181" s="383" t="s">
        <v>56</v>
      </c>
      <c r="L181" s="382">
        <v>5</v>
      </c>
      <c r="M181" s="382">
        <v>5</v>
      </c>
      <c r="N181" s="382"/>
      <c r="O181" s="382" t="s">
        <v>312</v>
      </c>
      <c r="P181" s="382" t="s">
        <v>911</v>
      </c>
      <c r="Q181" s="513"/>
      <c r="R181" s="510"/>
    </row>
    <row r="182" spans="1:18" s="522" customFormat="1" ht="30" customHeight="1">
      <c r="A182" s="380">
        <v>9</v>
      </c>
      <c r="B182" s="381" t="s">
        <v>695</v>
      </c>
      <c r="C182" s="382" t="s">
        <v>308</v>
      </c>
      <c r="D182" s="382" t="s">
        <v>309</v>
      </c>
      <c r="E182" s="383" t="s">
        <v>56</v>
      </c>
      <c r="F182" s="383"/>
      <c r="G182" s="383" t="s">
        <v>139</v>
      </c>
      <c r="H182" s="557">
        <v>9</v>
      </c>
      <c r="I182" s="383"/>
      <c r="J182" s="528">
        <f t="shared" si="5"/>
        <v>9</v>
      </c>
      <c r="K182" s="383" t="s">
        <v>56</v>
      </c>
      <c r="L182" s="382">
        <v>7.5</v>
      </c>
      <c r="M182" s="382">
        <v>7.5</v>
      </c>
      <c r="N182" s="382"/>
      <c r="O182" s="382" t="s">
        <v>901</v>
      </c>
      <c r="P182" s="382" t="s">
        <v>911</v>
      </c>
      <c r="Q182" s="513"/>
      <c r="R182" s="510"/>
    </row>
    <row r="183" spans="1:18" s="522" customFormat="1" ht="30" customHeight="1">
      <c r="A183" s="380">
        <v>10</v>
      </c>
      <c r="B183" s="381" t="s">
        <v>698</v>
      </c>
      <c r="C183" s="382" t="s">
        <v>312</v>
      </c>
      <c r="D183" s="382" t="s">
        <v>313</v>
      </c>
      <c r="E183" s="383" t="s">
        <v>56</v>
      </c>
      <c r="F183" s="383"/>
      <c r="G183" s="383" t="s">
        <v>139</v>
      </c>
      <c r="H183" s="557">
        <v>16</v>
      </c>
      <c r="I183" s="383"/>
      <c r="J183" s="528">
        <f t="shared" si="5"/>
        <v>16</v>
      </c>
      <c r="K183" s="383" t="s">
        <v>897</v>
      </c>
      <c r="L183" s="382">
        <v>15.92</v>
      </c>
      <c r="M183" s="382">
        <v>15.92</v>
      </c>
      <c r="N183" s="382"/>
      <c r="O183" s="382" t="s">
        <v>312</v>
      </c>
      <c r="P183" s="382" t="s">
        <v>911</v>
      </c>
      <c r="Q183" s="513"/>
      <c r="R183" s="510"/>
    </row>
    <row r="184" spans="1:18" s="522" customFormat="1" ht="30" customHeight="1">
      <c r="A184" s="380">
        <v>11</v>
      </c>
      <c r="B184" s="381" t="s">
        <v>699</v>
      </c>
      <c r="C184" s="382" t="s">
        <v>314</v>
      </c>
      <c r="D184" s="382" t="s">
        <v>315</v>
      </c>
      <c r="E184" s="383" t="s">
        <v>56</v>
      </c>
      <c r="F184" s="383"/>
      <c r="G184" s="383" t="s">
        <v>139</v>
      </c>
      <c r="H184" s="557">
        <v>8.3</v>
      </c>
      <c r="I184" s="383"/>
      <c r="J184" s="528">
        <f t="shared" si="5"/>
        <v>8.3</v>
      </c>
      <c r="K184" s="383" t="s">
        <v>56</v>
      </c>
      <c r="L184" s="382">
        <v>2.075</v>
      </c>
      <c r="M184" s="382">
        <v>2.075</v>
      </c>
      <c r="N184" s="382"/>
      <c r="O184" s="382" t="s">
        <v>902</v>
      </c>
      <c r="P184" s="382" t="s">
        <v>911</v>
      </c>
      <c r="Q184" s="513"/>
      <c r="R184" s="510"/>
    </row>
    <row r="185" spans="1:18" s="522" customFormat="1" ht="16.5" customHeight="1">
      <c r="A185" s="380">
        <v>12</v>
      </c>
      <c r="B185" s="381" t="s">
        <v>700</v>
      </c>
      <c r="C185" s="382" t="s">
        <v>304</v>
      </c>
      <c r="D185" s="382" t="s">
        <v>305</v>
      </c>
      <c r="E185" s="383" t="s">
        <v>56</v>
      </c>
      <c r="F185" s="383"/>
      <c r="G185" s="383" t="s">
        <v>139</v>
      </c>
      <c r="H185" s="557">
        <v>3</v>
      </c>
      <c r="I185" s="383"/>
      <c r="J185" s="528">
        <f t="shared" si="5"/>
        <v>3</v>
      </c>
      <c r="K185" s="383" t="s">
        <v>897</v>
      </c>
      <c r="L185" s="382">
        <v>2.85</v>
      </c>
      <c r="M185" s="382">
        <v>2.85</v>
      </c>
      <c r="N185" s="382"/>
      <c r="O185" s="382" t="s">
        <v>304</v>
      </c>
      <c r="P185" s="382" t="s">
        <v>912</v>
      </c>
      <c r="Q185" s="513"/>
      <c r="R185" s="510"/>
    </row>
    <row r="186" spans="1:18" s="522" customFormat="1" ht="30" customHeight="1">
      <c r="A186" s="380">
        <v>13</v>
      </c>
      <c r="B186" s="381" t="s">
        <v>702</v>
      </c>
      <c r="C186" s="382" t="s">
        <v>304</v>
      </c>
      <c r="D186" s="382" t="s">
        <v>305</v>
      </c>
      <c r="E186" s="383" t="s">
        <v>56</v>
      </c>
      <c r="F186" s="383"/>
      <c r="G186" s="383" t="s">
        <v>139</v>
      </c>
      <c r="H186" s="557">
        <v>2.9</v>
      </c>
      <c r="I186" s="383"/>
      <c r="J186" s="528">
        <f t="shared" si="5"/>
        <v>2.9</v>
      </c>
      <c r="K186" s="383" t="s">
        <v>897</v>
      </c>
      <c r="L186" s="382">
        <v>2.61</v>
      </c>
      <c r="M186" s="382">
        <v>2.61</v>
      </c>
      <c r="N186" s="382"/>
      <c r="O186" s="382" t="s">
        <v>304</v>
      </c>
      <c r="P186" s="382" t="s">
        <v>912</v>
      </c>
      <c r="Q186" s="513"/>
      <c r="R186" s="510"/>
    </row>
    <row r="187" spans="1:18" s="522" customFormat="1" ht="30" customHeight="1">
      <c r="A187" s="380">
        <v>14</v>
      </c>
      <c r="B187" s="381" t="s">
        <v>704</v>
      </c>
      <c r="C187" s="382" t="s">
        <v>308</v>
      </c>
      <c r="D187" s="382" t="s">
        <v>309</v>
      </c>
      <c r="E187" s="383" t="s">
        <v>56</v>
      </c>
      <c r="F187" s="383"/>
      <c r="G187" s="383" t="s">
        <v>139</v>
      </c>
      <c r="H187" s="557">
        <v>7</v>
      </c>
      <c r="I187" s="383"/>
      <c r="J187" s="528">
        <f t="shared" si="5"/>
        <v>7</v>
      </c>
      <c r="K187" s="383" t="s">
        <v>56</v>
      </c>
      <c r="L187" s="382">
        <v>3</v>
      </c>
      <c r="M187" s="382">
        <v>3</v>
      </c>
      <c r="N187" s="382"/>
      <c r="O187" s="382" t="s">
        <v>901</v>
      </c>
      <c r="P187" s="382" t="s">
        <v>914</v>
      </c>
      <c r="Q187" s="513"/>
      <c r="R187" s="510"/>
    </row>
    <row r="188" spans="1:18" s="522" customFormat="1" ht="30" customHeight="1">
      <c r="A188" s="380">
        <v>15</v>
      </c>
      <c r="B188" s="381" t="s">
        <v>491</v>
      </c>
      <c r="C188" s="382" t="s">
        <v>304</v>
      </c>
      <c r="D188" s="382" t="s">
        <v>305</v>
      </c>
      <c r="E188" s="383" t="s">
        <v>56</v>
      </c>
      <c r="F188" s="383"/>
      <c r="G188" s="383" t="s">
        <v>139</v>
      </c>
      <c r="H188" s="557">
        <v>7</v>
      </c>
      <c r="I188" s="383"/>
      <c r="J188" s="528">
        <f t="shared" si="5"/>
        <v>7</v>
      </c>
      <c r="K188" s="383" t="s">
        <v>897</v>
      </c>
      <c r="L188" s="382">
        <v>6.1739999999999995</v>
      </c>
      <c r="M188" s="382">
        <v>6.1739999999999995</v>
      </c>
      <c r="N188" s="382"/>
      <c r="O188" s="382" t="s">
        <v>348</v>
      </c>
      <c r="P188" s="382" t="s">
        <v>914</v>
      </c>
      <c r="Q188" s="513"/>
      <c r="R188" s="510"/>
    </row>
    <row r="189" spans="1:18" s="522" customFormat="1" ht="30" customHeight="1">
      <c r="A189" s="380">
        <v>16</v>
      </c>
      <c r="B189" s="381" t="s">
        <v>785</v>
      </c>
      <c r="C189" s="382" t="s">
        <v>302</v>
      </c>
      <c r="D189" s="382" t="s">
        <v>303</v>
      </c>
      <c r="E189" s="383" t="s">
        <v>56</v>
      </c>
      <c r="F189" s="383"/>
      <c r="G189" s="383" t="s">
        <v>139</v>
      </c>
      <c r="H189" s="557">
        <v>17.38</v>
      </c>
      <c r="I189" s="383"/>
      <c r="J189" s="528">
        <f t="shared" si="5"/>
        <v>17.38</v>
      </c>
      <c r="K189" s="383" t="s">
        <v>897</v>
      </c>
      <c r="L189" s="382">
        <v>7.4151</v>
      </c>
      <c r="M189" s="382">
        <v>7.4151</v>
      </c>
      <c r="N189" s="382"/>
      <c r="O189" s="382" t="s">
        <v>903</v>
      </c>
      <c r="P189" s="382" t="s">
        <v>913</v>
      </c>
      <c r="Q189" s="513"/>
      <c r="R189" s="510"/>
    </row>
    <row r="190" spans="1:18" s="522" customFormat="1" ht="16.5" customHeight="1">
      <c r="A190" s="380"/>
      <c r="B190" s="381"/>
      <c r="C190" s="382"/>
      <c r="D190" s="382"/>
      <c r="E190" s="383" t="s">
        <v>56</v>
      </c>
      <c r="F190" s="383"/>
      <c r="G190" s="383" t="s">
        <v>139</v>
      </c>
      <c r="H190" s="557"/>
      <c r="I190" s="383"/>
      <c r="J190" s="528">
        <f t="shared" si="5"/>
        <v>0</v>
      </c>
      <c r="K190" s="383" t="s">
        <v>56</v>
      </c>
      <c r="L190" s="382">
        <v>0</v>
      </c>
      <c r="M190" s="382">
        <v>0</v>
      </c>
      <c r="N190" s="382"/>
      <c r="O190" s="382"/>
      <c r="P190" s="382"/>
      <c r="Q190" s="513"/>
      <c r="R190" s="510"/>
    </row>
    <row r="191" spans="1:18" s="551" customFormat="1" ht="16.5" customHeight="1">
      <c r="A191" s="564"/>
      <c r="B191" s="565" t="s">
        <v>723</v>
      </c>
      <c r="C191" s="566"/>
      <c r="D191" s="566"/>
      <c r="E191" s="567"/>
      <c r="F191" s="567"/>
      <c r="G191" s="567" t="s">
        <v>139</v>
      </c>
      <c r="H191" s="568"/>
      <c r="I191" s="567"/>
      <c r="J191" s="569">
        <f t="shared" si="5"/>
        <v>0</v>
      </c>
      <c r="K191" s="567"/>
      <c r="L191" s="566"/>
      <c r="M191" s="566"/>
      <c r="N191" s="566"/>
      <c r="O191" s="566"/>
      <c r="P191" s="382"/>
      <c r="Q191" s="549"/>
      <c r="R191" s="550"/>
    </row>
    <row r="192" spans="1:18" s="522" customFormat="1" ht="16.5" customHeight="1">
      <c r="A192" s="380">
        <v>1</v>
      </c>
      <c r="B192" s="381" t="s">
        <v>705</v>
      </c>
      <c r="C192" s="382" t="s">
        <v>316</v>
      </c>
      <c r="D192" s="382" t="s">
        <v>317</v>
      </c>
      <c r="E192" s="383" t="s">
        <v>56</v>
      </c>
      <c r="F192" s="383"/>
      <c r="G192" s="383" t="s">
        <v>139</v>
      </c>
      <c r="H192" s="557">
        <v>2.25</v>
      </c>
      <c r="I192" s="383"/>
      <c r="J192" s="528">
        <f t="shared" si="5"/>
        <v>2.25</v>
      </c>
      <c r="K192" s="383" t="s">
        <v>56</v>
      </c>
      <c r="L192" s="382">
        <v>2.25</v>
      </c>
      <c r="M192" s="382">
        <v>2.25</v>
      </c>
      <c r="N192" s="382"/>
      <c r="O192" s="382" t="s">
        <v>316</v>
      </c>
      <c r="P192" s="438" t="s">
        <v>534</v>
      </c>
      <c r="Q192" s="513"/>
      <c r="R192" s="510"/>
    </row>
    <row r="193" spans="1:18" s="522" customFormat="1" ht="16.5" customHeight="1">
      <c r="A193" s="380">
        <v>2</v>
      </c>
      <c r="B193" s="381" t="s">
        <v>706</v>
      </c>
      <c r="C193" s="382" t="s">
        <v>316</v>
      </c>
      <c r="D193" s="382" t="s">
        <v>317</v>
      </c>
      <c r="E193" s="383" t="s">
        <v>56</v>
      </c>
      <c r="F193" s="383"/>
      <c r="G193" s="383" t="s">
        <v>139</v>
      </c>
      <c r="H193" s="557">
        <v>4</v>
      </c>
      <c r="I193" s="383"/>
      <c r="J193" s="528">
        <f t="shared" si="5"/>
        <v>4</v>
      </c>
      <c r="K193" s="383" t="s">
        <v>56</v>
      </c>
      <c r="L193" s="382">
        <v>4</v>
      </c>
      <c r="M193" s="382">
        <v>4</v>
      </c>
      <c r="N193" s="382"/>
      <c r="O193" s="382" t="s">
        <v>316</v>
      </c>
      <c r="P193" s="438" t="s">
        <v>534</v>
      </c>
      <c r="Q193" s="513"/>
      <c r="R193" s="510"/>
    </row>
    <row r="194" spans="1:18" s="522" customFormat="1" ht="16.5" customHeight="1">
      <c r="A194" s="380">
        <v>3</v>
      </c>
      <c r="B194" s="381" t="s">
        <v>707</v>
      </c>
      <c r="C194" s="382" t="s">
        <v>316</v>
      </c>
      <c r="D194" s="382" t="s">
        <v>317</v>
      </c>
      <c r="E194" s="383" t="s">
        <v>56</v>
      </c>
      <c r="F194" s="383"/>
      <c r="G194" s="383" t="s">
        <v>139</v>
      </c>
      <c r="H194" s="557">
        <v>1.17</v>
      </c>
      <c r="I194" s="383"/>
      <c r="J194" s="528">
        <f t="shared" si="5"/>
        <v>1.17</v>
      </c>
      <c r="K194" s="383" t="s">
        <v>56</v>
      </c>
      <c r="L194" s="382">
        <v>1.17</v>
      </c>
      <c r="M194" s="382">
        <v>1.17</v>
      </c>
      <c r="N194" s="382"/>
      <c r="O194" s="382" t="s">
        <v>316</v>
      </c>
      <c r="P194" s="438" t="s">
        <v>534</v>
      </c>
      <c r="Q194" s="513"/>
      <c r="R194" s="510"/>
    </row>
    <row r="195" spans="1:18" s="522" customFormat="1" ht="16.5" customHeight="1">
      <c r="A195" s="380">
        <v>4</v>
      </c>
      <c r="B195" s="381" t="s">
        <v>708</v>
      </c>
      <c r="C195" s="382" t="s">
        <v>316</v>
      </c>
      <c r="D195" s="382" t="s">
        <v>317</v>
      </c>
      <c r="E195" s="383" t="s">
        <v>56</v>
      </c>
      <c r="F195" s="383"/>
      <c r="G195" s="383" t="s">
        <v>139</v>
      </c>
      <c r="H195" s="557">
        <v>0.9</v>
      </c>
      <c r="I195" s="383"/>
      <c r="J195" s="528">
        <f t="shared" si="5"/>
        <v>0.9</v>
      </c>
      <c r="K195" s="383" t="s">
        <v>56</v>
      </c>
      <c r="L195" s="382">
        <v>0.9</v>
      </c>
      <c r="M195" s="382">
        <v>0.9</v>
      </c>
      <c r="N195" s="382"/>
      <c r="O195" s="382" t="s">
        <v>316</v>
      </c>
      <c r="P195" s="438" t="s">
        <v>534</v>
      </c>
      <c r="Q195" s="513"/>
      <c r="R195" s="510"/>
    </row>
    <row r="196" spans="1:18" s="522" customFormat="1" ht="16.5" customHeight="1">
      <c r="A196" s="380">
        <v>5</v>
      </c>
      <c r="B196" s="381" t="s">
        <v>709</v>
      </c>
      <c r="C196" s="382" t="s">
        <v>300</v>
      </c>
      <c r="D196" s="382" t="s">
        <v>301</v>
      </c>
      <c r="E196" s="383" t="s">
        <v>56</v>
      </c>
      <c r="F196" s="383"/>
      <c r="G196" s="383" t="s">
        <v>139</v>
      </c>
      <c r="H196" s="557">
        <v>0.585</v>
      </c>
      <c r="I196" s="383"/>
      <c r="J196" s="528">
        <f t="shared" si="5"/>
        <v>0.585</v>
      </c>
      <c r="K196" s="383" t="s">
        <v>56</v>
      </c>
      <c r="L196" s="382">
        <v>0.585</v>
      </c>
      <c r="M196" s="382">
        <v>0.585</v>
      </c>
      <c r="N196" s="382"/>
      <c r="O196" s="382" t="s">
        <v>300</v>
      </c>
      <c r="P196" s="438" t="s">
        <v>534</v>
      </c>
      <c r="Q196" s="513"/>
      <c r="R196" s="510"/>
    </row>
    <row r="197" spans="1:18" s="522" customFormat="1" ht="16.5" customHeight="1">
      <c r="A197" s="380">
        <v>6</v>
      </c>
      <c r="B197" s="381" t="s">
        <v>710</v>
      </c>
      <c r="C197" s="382" t="s">
        <v>300</v>
      </c>
      <c r="D197" s="382" t="s">
        <v>301</v>
      </c>
      <c r="E197" s="383" t="s">
        <v>56</v>
      </c>
      <c r="F197" s="383"/>
      <c r="G197" s="383" t="s">
        <v>139</v>
      </c>
      <c r="H197" s="557">
        <v>0.27</v>
      </c>
      <c r="I197" s="383"/>
      <c r="J197" s="528">
        <f t="shared" si="5"/>
        <v>0.27</v>
      </c>
      <c r="K197" s="383" t="s">
        <v>56</v>
      </c>
      <c r="L197" s="382">
        <v>0.27</v>
      </c>
      <c r="M197" s="382">
        <v>0.27</v>
      </c>
      <c r="N197" s="382"/>
      <c r="O197" s="382" t="s">
        <v>300</v>
      </c>
      <c r="P197" s="438" t="s">
        <v>534</v>
      </c>
      <c r="Q197" s="513"/>
      <c r="R197" s="510"/>
    </row>
    <row r="198" spans="1:18" s="522" customFormat="1" ht="16.5" customHeight="1">
      <c r="A198" s="380">
        <v>7</v>
      </c>
      <c r="B198" s="381" t="s">
        <v>711</v>
      </c>
      <c r="C198" s="382" t="s">
        <v>300</v>
      </c>
      <c r="D198" s="382" t="s">
        <v>301</v>
      </c>
      <c r="E198" s="383" t="s">
        <v>56</v>
      </c>
      <c r="F198" s="383"/>
      <c r="G198" s="383" t="s">
        <v>139</v>
      </c>
      <c r="H198" s="557">
        <v>0.558</v>
      </c>
      <c r="I198" s="383"/>
      <c r="J198" s="528">
        <f t="shared" si="5"/>
        <v>0.558</v>
      </c>
      <c r="K198" s="383" t="s">
        <v>56</v>
      </c>
      <c r="L198" s="382">
        <v>0.558</v>
      </c>
      <c r="M198" s="382">
        <v>0.558</v>
      </c>
      <c r="N198" s="382"/>
      <c r="O198" s="382" t="s">
        <v>300</v>
      </c>
      <c r="P198" s="438" t="s">
        <v>534</v>
      </c>
      <c r="Q198" s="513"/>
      <c r="R198" s="510"/>
    </row>
    <row r="199" spans="1:18" s="522" customFormat="1" ht="16.5" customHeight="1">
      <c r="A199" s="380">
        <v>8</v>
      </c>
      <c r="B199" s="381" t="s">
        <v>712</v>
      </c>
      <c r="C199" s="382" t="s">
        <v>300</v>
      </c>
      <c r="D199" s="382" t="s">
        <v>301</v>
      </c>
      <c r="E199" s="383" t="s">
        <v>56</v>
      </c>
      <c r="F199" s="383"/>
      <c r="G199" s="383" t="s">
        <v>139</v>
      </c>
      <c r="H199" s="557">
        <v>0.648</v>
      </c>
      <c r="I199" s="383"/>
      <c r="J199" s="528">
        <f t="shared" si="5"/>
        <v>0.648</v>
      </c>
      <c r="K199" s="383" t="s">
        <v>56</v>
      </c>
      <c r="L199" s="382">
        <v>0.648</v>
      </c>
      <c r="M199" s="382">
        <v>0.648</v>
      </c>
      <c r="N199" s="382"/>
      <c r="O199" s="382" t="s">
        <v>300</v>
      </c>
      <c r="P199" s="438" t="s">
        <v>534</v>
      </c>
      <c r="Q199" s="513"/>
      <c r="R199" s="510"/>
    </row>
    <row r="200" spans="1:18" s="522" customFormat="1" ht="16.5" customHeight="1">
      <c r="A200" s="380">
        <v>9</v>
      </c>
      <c r="B200" s="381" t="s">
        <v>713</v>
      </c>
      <c r="C200" s="382" t="s">
        <v>300</v>
      </c>
      <c r="D200" s="382" t="s">
        <v>301</v>
      </c>
      <c r="E200" s="383" t="s">
        <v>56</v>
      </c>
      <c r="F200" s="383"/>
      <c r="G200" s="383" t="s">
        <v>139</v>
      </c>
      <c r="H200" s="557">
        <v>0.639</v>
      </c>
      <c r="I200" s="383"/>
      <c r="J200" s="528">
        <f t="shared" si="5"/>
        <v>0.639</v>
      </c>
      <c r="K200" s="383" t="s">
        <v>56</v>
      </c>
      <c r="L200" s="382">
        <v>0.639</v>
      </c>
      <c r="M200" s="382">
        <v>0.639</v>
      </c>
      <c r="N200" s="382"/>
      <c r="O200" s="382" t="s">
        <v>300</v>
      </c>
      <c r="P200" s="438" t="s">
        <v>534</v>
      </c>
      <c r="Q200" s="513"/>
      <c r="R200" s="510"/>
    </row>
    <row r="201" spans="1:18" s="522" customFormat="1" ht="16.5" customHeight="1">
      <c r="A201" s="380">
        <v>10</v>
      </c>
      <c r="B201" s="381" t="s">
        <v>714</v>
      </c>
      <c r="C201" s="382" t="s">
        <v>300</v>
      </c>
      <c r="D201" s="382" t="s">
        <v>301</v>
      </c>
      <c r="E201" s="383" t="s">
        <v>56</v>
      </c>
      <c r="F201" s="383"/>
      <c r="G201" s="383" t="s">
        <v>139</v>
      </c>
      <c r="H201" s="557">
        <v>1.125</v>
      </c>
      <c r="I201" s="383"/>
      <c r="J201" s="528">
        <f t="shared" si="5"/>
        <v>1.125</v>
      </c>
      <c r="K201" s="383" t="s">
        <v>56</v>
      </c>
      <c r="L201" s="382">
        <v>1.125</v>
      </c>
      <c r="M201" s="382">
        <v>1.125</v>
      </c>
      <c r="N201" s="382"/>
      <c r="O201" s="382" t="s">
        <v>300</v>
      </c>
      <c r="P201" s="438" t="s">
        <v>534</v>
      </c>
      <c r="Q201" s="513"/>
      <c r="R201" s="510"/>
    </row>
    <row r="202" spans="1:18" s="522" customFormat="1" ht="16.5" customHeight="1">
      <c r="A202" s="380">
        <v>11</v>
      </c>
      <c r="B202" s="381" t="s">
        <v>715</v>
      </c>
      <c r="C202" s="382" t="s">
        <v>300</v>
      </c>
      <c r="D202" s="382" t="s">
        <v>301</v>
      </c>
      <c r="E202" s="383" t="s">
        <v>56</v>
      </c>
      <c r="F202" s="383"/>
      <c r="G202" s="383" t="s">
        <v>139</v>
      </c>
      <c r="H202" s="557">
        <v>0.81</v>
      </c>
      <c r="I202" s="383"/>
      <c r="J202" s="528">
        <f t="shared" si="5"/>
        <v>0.81</v>
      </c>
      <c r="K202" s="383" t="s">
        <v>56</v>
      </c>
      <c r="L202" s="382">
        <v>0.81</v>
      </c>
      <c r="M202" s="382">
        <v>0.81</v>
      </c>
      <c r="N202" s="382"/>
      <c r="O202" s="382" t="s">
        <v>300</v>
      </c>
      <c r="P202" s="438" t="s">
        <v>534</v>
      </c>
      <c r="Q202" s="513"/>
      <c r="R202" s="510"/>
    </row>
    <row r="203" spans="1:18" s="522" customFormat="1" ht="16.5" customHeight="1">
      <c r="A203" s="380">
        <v>12</v>
      </c>
      <c r="B203" s="381" t="s">
        <v>716</v>
      </c>
      <c r="C203" s="382" t="s">
        <v>318</v>
      </c>
      <c r="D203" s="382" t="s">
        <v>319</v>
      </c>
      <c r="E203" s="383" t="s">
        <v>56</v>
      </c>
      <c r="F203" s="383"/>
      <c r="G203" s="383" t="s">
        <v>139</v>
      </c>
      <c r="H203" s="557">
        <v>3.141</v>
      </c>
      <c r="I203" s="383"/>
      <c r="J203" s="528">
        <f t="shared" si="5"/>
        <v>3.141</v>
      </c>
      <c r="K203" s="383" t="s">
        <v>56</v>
      </c>
      <c r="L203" s="382">
        <v>3.141</v>
      </c>
      <c r="M203" s="382">
        <v>3.141</v>
      </c>
      <c r="N203" s="382"/>
      <c r="O203" s="382" t="s">
        <v>318</v>
      </c>
      <c r="P203" s="438" t="s">
        <v>534</v>
      </c>
      <c r="Q203" s="513"/>
      <c r="R203" s="510"/>
    </row>
    <row r="204" spans="1:18" s="522" customFormat="1" ht="16.5" customHeight="1">
      <c r="A204" s="380">
        <v>13</v>
      </c>
      <c r="B204" s="381" t="s">
        <v>717</v>
      </c>
      <c r="C204" s="382" t="s">
        <v>318</v>
      </c>
      <c r="D204" s="382" t="s">
        <v>319</v>
      </c>
      <c r="E204" s="383" t="s">
        <v>56</v>
      </c>
      <c r="F204" s="383"/>
      <c r="G204" s="383" t="s">
        <v>139</v>
      </c>
      <c r="H204" s="557">
        <v>0.567</v>
      </c>
      <c r="I204" s="383"/>
      <c r="J204" s="528">
        <f t="shared" si="5"/>
        <v>0.567</v>
      </c>
      <c r="K204" s="383" t="s">
        <v>56</v>
      </c>
      <c r="L204" s="382">
        <v>0.567</v>
      </c>
      <c r="M204" s="382">
        <v>0.567</v>
      </c>
      <c r="N204" s="382"/>
      <c r="O204" s="382" t="s">
        <v>318</v>
      </c>
      <c r="P204" s="438" t="s">
        <v>534</v>
      </c>
      <c r="Q204" s="513"/>
      <c r="R204" s="510"/>
    </row>
    <row r="205" spans="1:18" s="522" customFormat="1" ht="16.5" customHeight="1">
      <c r="A205" s="380">
        <v>14</v>
      </c>
      <c r="B205" s="381" t="s">
        <v>718</v>
      </c>
      <c r="C205" s="382" t="s">
        <v>318</v>
      </c>
      <c r="D205" s="382" t="s">
        <v>319</v>
      </c>
      <c r="E205" s="383" t="s">
        <v>56</v>
      </c>
      <c r="F205" s="383"/>
      <c r="G205" s="383" t="s">
        <v>139</v>
      </c>
      <c r="H205" s="557">
        <v>0.18</v>
      </c>
      <c r="I205" s="383"/>
      <c r="J205" s="528">
        <f t="shared" si="5"/>
        <v>0.18</v>
      </c>
      <c r="K205" s="383" t="s">
        <v>56</v>
      </c>
      <c r="L205" s="382">
        <v>0.18</v>
      </c>
      <c r="M205" s="382">
        <v>0.18</v>
      </c>
      <c r="N205" s="382"/>
      <c r="O205" s="382" t="s">
        <v>318</v>
      </c>
      <c r="P205" s="438" t="s">
        <v>534</v>
      </c>
      <c r="Q205" s="513"/>
      <c r="R205" s="510"/>
    </row>
    <row r="206" spans="1:18" s="522" customFormat="1" ht="16.5" customHeight="1">
      <c r="A206" s="380">
        <v>15</v>
      </c>
      <c r="B206" s="381" t="s">
        <v>719</v>
      </c>
      <c r="C206" s="382" t="s">
        <v>314</v>
      </c>
      <c r="D206" s="382" t="s">
        <v>315</v>
      </c>
      <c r="E206" s="383" t="s">
        <v>56</v>
      </c>
      <c r="F206" s="383"/>
      <c r="G206" s="383" t="s">
        <v>139</v>
      </c>
      <c r="H206" s="557">
        <v>0.04</v>
      </c>
      <c r="I206" s="383"/>
      <c r="J206" s="528">
        <f t="shared" si="5"/>
        <v>0.04</v>
      </c>
      <c r="K206" s="383" t="s">
        <v>56</v>
      </c>
      <c r="L206" s="382">
        <v>0.04</v>
      </c>
      <c r="M206" s="382">
        <v>0.04</v>
      </c>
      <c r="N206" s="382"/>
      <c r="O206" s="382" t="s">
        <v>314</v>
      </c>
      <c r="P206" s="438" t="s">
        <v>534</v>
      </c>
      <c r="Q206" s="513"/>
      <c r="R206" s="510"/>
    </row>
    <row r="207" spans="1:18" s="522" customFormat="1" ht="16.5" customHeight="1">
      <c r="A207" s="380">
        <v>16</v>
      </c>
      <c r="B207" s="381" t="s">
        <v>720</v>
      </c>
      <c r="C207" s="382" t="s">
        <v>314</v>
      </c>
      <c r="D207" s="382" t="s">
        <v>315</v>
      </c>
      <c r="E207" s="383" t="s">
        <v>56</v>
      </c>
      <c r="F207" s="383"/>
      <c r="G207" s="383" t="s">
        <v>139</v>
      </c>
      <c r="H207" s="557">
        <v>0.096</v>
      </c>
      <c r="I207" s="383"/>
      <c r="J207" s="528">
        <f t="shared" si="5"/>
        <v>0.096</v>
      </c>
      <c r="K207" s="383" t="s">
        <v>56</v>
      </c>
      <c r="L207" s="382">
        <v>0.096</v>
      </c>
      <c r="M207" s="382">
        <v>0.096</v>
      </c>
      <c r="N207" s="382"/>
      <c r="O207" s="382" t="s">
        <v>314</v>
      </c>
      <c r="P207" s="438" t="s">
        <v>534</v>
      </c>
      <c r="Q207" s="513"/>
      <c r="R207" s="510"/>
    </row>
    <row r="208" spans="1:18" s="522" customFormat="1" ht="16.5" customHeight="1">
      <c r="A208" s="380">
        <v>17</v>
      </c>
      <c r="B208" s="381" t="s">
        <v>721</v>
      </c>
      <c r="C208" s="382" t="s">
        <v>314</v>
      </c>
      <c r="D208" s="382" t="s">
        <v>315</v>
      </c>
      <c r="E208" s="383" t="s">
        <v>56</v>
      </c>
      <c r="F208" s="383"/>
      <c r="G208" s="383" t="s">
        <v>139</v>
      </c>
      <c r="H208" s="557">
        <v>0.028</v>
      </c>
      <c r="I208" s="383"/>
      <c r="J208" s="528">
        <f t="shared" si="5"/>
        <v>0.028</v>
      </c>
      <c r="K208" s="383" t="s">
        <v>56</v>
      </c>
      <c r="L208" s="382">
        <v>0.028</v>
      </c>
      <c r="M208" s="382">
        <v>0.028</v>
      </c>
      <c r="N208" s="382"/>
      <c r="O208" s="382" t="s">
        <v>314</v>
      </c>
      <c r="P208" s="438" t="s">
        <v>534</v>
      </c>
      <c r="Q208" s="513"/>
      <c r="R208" s="510"/>
    </row>
    <row r="209" spans="1:18" s="522" customFormat="1" ht="16.5" customHeight="1">
      <c r="A209" s="380">
        <v>18</v>
      </c>
      <c r="B209" s="381" t="s">
        <v>722</v>
      </c>
      <c r="C209" s="382" t="s">
        <v>314</v>
      </c>
      <c r="D209" s="382" t="s">
        <v>315</v>
      </c>
      <c r="E209" s="383" t="s">
        <v>56</v>
      </c>
      <c r="F209" s="383"/>
      <c r="G209" s="383" t="s">
        <v>139</v>
      </c>
      <c r="H209" s="557">
        <v>0.027</v>
      </c>
      <c r="I209" s="383"/>
      <c r="J209" s="528">
        <f t="shared" si="5"/>
        <v>0.027</v>
      </c>
      <c r="K209" s="383" t="s">
        <v>56</v>
      </c>
      <c r="L209" s="382">
        <v>0.027</v>
      </c>
      <c r="M209" s="382">
        <v>0.027</v>
      </c>
      <c r="N209" s="382"/>
      <c r="O209" s="382" t="s">
        <v>314</v>
      </c>
      <c r="P209" s="438" t="s">
        <v>534</v>
      </c>
      <c r="Q209" s="513"/>
      <c r="R209" s="510"/>
    </row>
    <row r="210" spans="1:18" s="522" customFormat="1" ht="16.5" customHeight="1">
      <c r="A210" s="380">
        <v>19</v>
      </c>
      <c r="B210" s="381" t="s">
        <v>533</v>
      </c>
      <c r="C210" s="382" t="s">
        <v>300</v>
      </c>
      <c r="D210" s="382" t="s">
        <v>301</v>
      </c>
      <c r="E210" s="383" t="s">
        <v>56</v>
      </c>
      <c r="F210" s="383"/>
      <c r="G210" s="383" t="s">
        <v>139</v>
      </c>
      <c r="H210" s="557">
        <v>0.06</v>
      </c>
      <c r="I210" s="383"/>
      <c r="J210" s="528">
        <f t="shared" si="5"/>
        <v>0.06</v>
      </c>
      <c r="K210" s="383" t="s">
        <v>56</v>
      </c>
      <c r="L210" s="382">
        <v>0.06</v>
      </c>
      <c r="M210" s="382">
        <v>0.06</v>
      </c>
      <c r="N210" s="382"/>
      <c r="O210" s="382" t="s">
        <v>300</v>
      </c>
      <c r="P210" s="438" t="s">
        <v>534</v>
      </c>
      <c r="Q210" s="513"/>
      <c r="R210" s="510"/>
    </row>
    <row r="211" spans="1:18" s="522" customFormat="1" ht="16.5" customHeight="1">
      <c r="A211" s="380">
        <v>20</v>
      </c>
      <c r="B211" s="381" t="s">
        <v>535</v>
      </c>
      <c r="C211" s="382" t="s">
        <v>300</v>
      </c>
      <c r="D211" s="382" t="s">
        <v>301</v>
      </c>
      <c r="E211" s="383" t="s">
        <v>56</v>
      </c>
      <c r="F211" s="383"/>
      <c r="G211" s="383" t="s">
        <v>139</v>
      </c>
      <c r="H211" s="557">
        <v>0.048</v>
      </c>
      <c r="I211" s="383"/>
      <c r="J211" s="528">
        <f t="shared" si="5"/>
        <v>0.048</v>
      </c>
      <c r="K211" s="383" t="s">
        <v>56</v>
      </c>
      <c r="L211" s="382">
        <v>0.048</v>
      </c>
      <c r="M211" s="382">
        <v>0.048</v>
      </c>
      <c r="N211" s="382"/>
      <c r="O211" s="382" t="s">
        <v>300</v>
      </c>
      <c r="P211" s="438" t="s">
        <v>534</v>
      </c>
      <c r="Q211" s="513"/>
      <c r="R211" s="510"/>
    </row>
    <row r="212" spans="1:18" s="522" customFormat="1" ht="16.5" customHeight="1">
      <c r="A212" s="380">
        <v>21</v>
      </c>
      <c r="B212" s="381" t="s">
        <v>536</v>
      </c>
      <c r="C212" s="382" t="s">
        <v>300</v>
      </c>
      <c r="D212" s="382" t="s">
        <v>301</v>
      </c>
      <c r="E212" s="383" t="s">
        <v>56</v>
      </c>
      <c r="F212" s="383"/>
      <c r="G212" s="383" t="s">
        <v>139</v>
      </c>
      <c r="H212" s="557">
        <v>0.28</v>
      </c>
      <c r="I212" s="383"/>
      <c r="J212" s="528">
        <f t="shared" si="5"/>
        <v>0.28</v>
      </c>
      <c r="K212" s="383" t="s">
        <v>56</v>
      </c>
      <c r="L212" s="382">
        <v>0.28</v>
      </c>
      <c r="M212" s="382">
        <v>0.28</v>
      </c>
      <c r="N212" s="382"/>
      <c r="O212" s="382" t="s">
        <v>300</v>
      </c>
      <c r="P212" s="438" t="s">
        <v>534</v>
      </c>
      <c r="Q212" s="513"/>
      <c r="R212" s="510"/>
    </row>
    <row r="213" spans="1:18" s="522" customFormat="1" ht="16.5" customHeight="1">
      <c r="A213" s="380">
        <v>22</v>
      </c>
      <c r="B213" s="381" t="s">
        <v>537</v>
      </c>
      <c r="C213" s="382" t="s">
        <v>302</v>
      </c>
      <c r="D213" s="382" t="s">
        <v>303</v>
      </c>
      <c r="E213" s="383" t="s">
        <v>56</v>
      </c>
      <c r="F213" s="383"/>
      <c r="G213" s="383" t="s">
        <v>139</v>
      </c>
      <c r="H213" s="557">
        <v>0.0948</v>
      </c>
      <c r="I213" s="383"/>
      <c r="J213" s="528">
        <f t="shared" si="5"/>
        <v>0.0948</v>
      </c>
      <c r="K213" s="383" t="s">
        <v>56</v>
      </c>
      <c r="L213" s="382">
        <v>0.0948</v>
      </c>
      <c r="M213" s="382">
        <v>0.0948</v>
      </c>
      <c r="N213" s="382"/>
      <c r="O213" s="382" t="s">
        <v>302</v>
      </c>
      <c r="P213" s="438" t="s">
        <v>534</v>
      </c>
      <c r="Q213" s="513"/>
      <c r="R213" s="510"/>
    </row>
    <row r="214" spans="1:18" s="522" customFormat="1" ht="16.5" customHeight="1">
      <c r="A214" s="380">
        <v>23</v>
      </c>
      <c r="B214" s="381" t="s">
        <v>538</v>
      </c>
      <c r="C214" s="382" t="s">
        <v>302</v>
      </c>
      <c r="D214" s="382" t="s">
        <v>303</v>
      </c>
      <c r="E214" s="383" t="s">
        <v>56</v>
      </c>
      <c r="F214" s="383"/>
      <c r="G214" s="383" t="s">
        <v>139</v>
      </c>
      <c r="H214" s="557">
        <v>0.18</v>
      </c>
      <c r="I214" s="383"/>
      <c r="J214" s="528">
        <f t="shared" si="5"/>
        <v>0.18</v>
      </c>
      <c r="K214" s="383" t="s">
        <v>56</v>
      </c>
      <c r="L214" s="382">
        <v>0.18</v>
      </c>
      <c r="M214" s="382">
        <v>0.18</v>
      </c>
      <c r="N214" s="382"/>
      <c r="O214" s="382" t="s">
        <v>302</v>
      </c>
      <c r="P214" s="438" t="s">
        <v>534</v>
      </c>
      <c r="Q214" s="513"/>
      <c r="R214" s="510"/>
    </row>
    <row r="215" spans="1:18" s="522" customFormat="1" ht="16.5" customHeight="1">
      <c r="A215" s="380">
        <v>24</v>
      </c>
      <c r="B215" s="381" t="s">
        <v>539</v>
      </c>
      <c r="C215" s="382" t="s">
        <v>314</v>
      </c>
      <c r="D215" s="382" t="s">
        <v>315</v>
      </c>
      <c r="E215" s="383" t="s">
        <v>56</v>
      </c>
      <c r="F215" s="383"/>
      <c r="G215" s="383" t="s">
        <v>139</v>
      </c>
      <c r="H215" s="557">
        <v>0.026</v>
      </c>
      <c r="I215" s="383"/>
      <c r="J215" s="528">
        <f t="shared" si="5"/>
        <v>0.026</v>
      </c>
      <c r="K215" s="383" t="s">
        <v>56</v>
      </c>
      <c r="L215" s="382">
        <v>0.026</v>
      </c>
      <c r="M215" s="382">
        <v>0.026</v>
      </c>
      <c r="N215" s="382"/>
      <c r="O215" s="382" t="s">
        <v>314</v>
      </c>
      <c r="P215" s="438" t="s">
        <v>534</v>
      </c>
      <c r="Q215" s="513"/>
      <c r="R215" s="510"/>
    </row>
    <row r="216" spans="1:18" s="522" customFormat="1" ht="16.5" customHeight="1">
      <c r="A216" s="380">
        <v>25</v>
      </c>
      <c r="B216" s="381" t="s">
        <v>540</v>
      </c>
      <c r="C216" s="382" t="s">
        <v>314</v>
      </c>
      <c r="D216" s="382" t="s">
        <v>315</v>
      </c>
      <c r="E216" s="383" t="s">
        <v>56</v>
      </c>
      <c r="F216" s="383"/>
      <c r="G216" s="383" t="s">
        <v>139</v>
      </c>
      <c r="H216" s="557">
        <v>0.0138</v>
      </c>
      <c r="I216" s="383"/>
      <c r="J216" s="528">
        <f t="shared" si="5"/>
        <v>0.0138</v>
      </c>
      <c r="K216" s="383" t="s">
        <v>56</v>
      </c>
      <c r="L216" s="382">
        <v>0.0138</v>
      </c>
      <c r="M216" s="382">
        <v>0.0138</v>
      </c>
      <c r="N216" s="382"/>
      <c r="O216" s="382" t="s">
        <v>314</v>
      </c>
      <c r="P216" s="438" t="s">
        <v>534</v>
      </c>
      <c r="Q216" s="513"/>
      <c r="R216" s="510"/>
    </row>
    <row r="217" spans="1:18" s="522" customFormat="1" ht="16.5" customHeight="1">
      <c r="A217" s="380">
        <v>26</v>
      </c>
      <c r="B217" s="381" t="s">
        <v>541</v>
      </c>
      <c r="C217" s="382" t="s">
        <v>314</v>
      </c>
      <c r="D217" s="382" t="s">
        <v>315</v>
      </c>
      <c r="E217" s="383" t="s">
        <v>56</v>
      </c>
      <c r="F217" s="383"/>
      <c r="G217" s="383" t="s">
        <v>139</v>
      </c>
      <c r="H217" s="557">
        <v>0.01215</v>
      </c>
      <c r="I217" s="383"/>
      <c r="J217" s="528">
        <f t="shared" si="5"/>
        <v>0.01215</v>
      </c>
      <c r="K217" s="383" t="s">
        <v>56</v>
      </c>
      <c r="L217" s="382">
        <v>0.01215</v>
      </c>
      <c r="M217" s="382">
        <v>0.01215</v>
      </c>
      <c r="N217" s="382"/>
      <c r="O217" s="382" t="s">
        <v>314</v>
      </c>
      <c r="P217" s="438" t="s">
        <v>534</v>
      </c>
      <c r="Q217" s="513"/>
      <c r="R217" s="510"/>
    </row>
    <row r="218" spans="1:18" s="522" customFormat="1" ht="16.5" customHeight="1">
      <c r="A218" s="380">
        <v>27</v>
      </c>
      <c r="B218" s="381" t="s">
        <v>542</v>
      </c>
      <c r="C218" s="382" t="s">
        <v>314</v>
      </c>
      <c r="D218" s="382" t="s">
        <v>315</v>
      </c>
      <c r="E218" s="383" t="s">
        <v>56</v>
      </c>
      <c r="F218" s="383"/>
      <c r="G218" s="383" t="s">
        <v>139</v>
      </c>
      <c r="H218" s="557">
        <v>0.0276</v>
      </c>
      <c r="I218" s="383"/>
      <c r="J218" s="528">
        <f t="shared" si="5"/>
        <v>0.0276</v>
      </c>
      <c r="K218" s="383" t="s">
        <v>56</v>
      </c>
      <c r="L218" s="382">
        <v>0.0276</v>
      </c>
      <c r="M218" s="382">
        <v>0.0276</v>
      </c>
      <c r="N218" s="382"/>
      <c r="O218" s="382" t="s">
        <v>314</v>
      </c>
      <c r="P218" s="438" t="s">
        <v>534</v>
      </c>
      <c r="Q218" s="513"/>
      <c r="R218" s="510"/>
    </row>
    <row r="219" spans="1:18" s="522" customFormat="1" ht="16.5" customHeight="1">
      <c r="A219" s="380">
        <v>28</v>
      </c>
      <c r="B219" s="381" t="s">
        <v>543</v>
      </c>
      <c r="C219" s="382" t="s">
        <v>316</v>
      </c>
      <c r="D219" s="382" t="s">
        <v>317</v>
      </c>
      <c r="E219" s="383" t="s">
        <v>56</v>
      </c>
      <c r="F219" s="383"/>
      <c r="G219" s="383" t="s">
        <v>139</v>
      </c>
      <c r="H219" s="557">
        <v>0.12</v>
      </c>
      <c r="I219" s="383"/>
      <c r="J219" s="528">
        <f t="shared" si="5"/>
        <v>0.12</v>
      </c>
      <c r="K219" s="383" t="s">
        <v>56</v>
      </c>
      <c r="L219" s="382">
        <v>0.12</v>
      </c>
      <c r="M219" s="382">
        <v>0.12</v>
      </c>
      <c r="N219" s="382"/>
      <c r="O219" s="382" t="s">
        <v>316</v>
      </c>
      <c r="P219" s="438" t="s">
        <v>534</v>
      </c>
      <c r="Q219" s="513"/>
      <c r="R219" s="510"/>
    </row>
    <row r="220" spans="1:18" s="522" customFormat="1" ht="16.5" customHeight="1">
      <c r="A220" s="380">
        <v>29</v>
      </c>
      <c r="B220" s="381" t="s">
        <v>544</v>
      </c>
      <c r="C220" s="382" t="s">
        <v>306</v>
      </c>
      <c r="D220" s="382" t="s">
        <v>307</v>
      </c>
      <c r="E220" s="383" t="s">
        <v>56</v>
      </c>
      <c r="F220" s="383"/>
      <c r="G220" s="383" t="s">
        <v>139</v>
      </c>
      <c r="H220" s="557">
        <v>0.711</v>
      </c>
      <c r="I220" s="383"/>
      <c r="J220" s="528">
        <f t="shared" si="5"/>
        <v>0.711</v>
      </c>
      <c r="K220" s="383" t="s">
        <v>56</v>
      </c>
      <c r="L220" s="382">
        <v>0.711</v>
      </c>
      <c r="M220" s="382">
        <v>0.711</v>
      </c>
      <c r="N220" s="382"/>
      <c r="O220" s="382" t="s">
        <v>306</v>
      </c>
      <c r="P220" s="438" t="s">
        <v>534</v>
      </c>
      <c r="Q220" s="513"/>
      <c r="R220" s="510"/>
    </row>
    <row r="221" spans="1:18" s="522" customFormat="1" ht="16.5" customHeight="1">
      <c r="A221" s="380">
        <v>30</v>
      </c>
      <c r="B221" s="381" t="s">
        <v>545</v>
      </c>
      <c r="C221" s="382" t="s">
        <v>314</v>
      </c>
      <c r="D221" s="382" t="s">
        <v>315</v>
      </c>
      <c r="E221" s="383" t="s">
        <v>56</v>
      </c>
      <c r="F221" s="383"/>
      <c r="G221" s="383" t="s">
        <v>139</v>
      </c>
      <c r="H221" s="557">
        <v>0.0195</v>
      </c>
      <c r="I221" s="383"/>
      <c r="J221" s="528">
        <f t="shared" si="5"/>
        <v>0.0195</v>
      </c>
      <c r="K221" s="383" t="s">
        <v>56</v>
      </c>
      <c r="L221" s="382">
        <v>0.0195</v>
      </c>
      <c r="M221" s="382">
        <v>0.0195</v>
      </c>
      <c r="N221" s="382"/>
      <c r="O221" s="382" t="s">
        <v>314</v>
      </c>
      <c r="P221" s="438" t="s">
        <v>534</v>
      </c>
      <c r="Q221" s="513"/>
      <c r="R221" s="510"/>
    </row>
    <row r="222" spans="1:18" s="522" customFormat="1" ht="16.5" customHeight="1">
      <c r="A222" s="380">
        <v>31</v>
      </c>
      <c r="B222" s="381" t="s">
        <v>546</v>
      </c>
      <c r="C222" s="382" t="s">
        <v>314</v>
      </c>
      <c r="D222" s="382" t="s">
        <v>315</v>
      </c>
      <c r="E222" s="383" t="s">
        <v>56</v>
      </c>
      <c r="F222" s="383"/>
      <c r="G222" s="383" t="s">
        <v>139</v>
      </c>
      <c r="H222" s="557">
        <v>0.078</v>
      </c>
      <c r="I222" s="383"/>
      <c r="J222" s="528">
        <f t="shared" si="5"/>
        <v>0.078</v>
      </c>
      <c r="K222" s="383" t="s">
        <v>56</v>
      </c>
      <c r="L222" s="382">
        <v>0.078</v>
      </c>
      <c r="M222" s="382">
        <v>0.078</v>
      </c>
      <c r="N222" s="382"/>
      <c r="O222" s="382" t="s">
        <v>314</v>
      </c>
      <c r="P222" s="438" t="s">
        <v>534</v>
      </c>
      <c r="Q222" s="513"/>
      <c r="R222" s="510"/>
    </row>
    <row r="223" spans="1:18" s="522" customFormat="1" ht="16.5" customHeight="1">
      <c r="A223" s="380">
        <v>32</v>
      </c>
      <c r="B223" s="381" t="s">
        <v>547</v>
      </c>
      <c r="C223" s="382" t="s">
        <v>314</v>
      </c>
      <c r="D223" s="382" t="s">
        <v>315</v>
      </c>
      <c r="E223" s="383" t="s">
        <v>56</v>
      </c>
      <c r="F223" s="383"/>
      <c r="G223" s="383" t="s">
        <v>139</v>
      </c>
      <c r="H223" s="557">
        <v>0.1</v>
      </c>
      <c r="I223" s="383"/>
      <c r="J223" s="528">
        <f t="shared" si="5"/>
        <v>0.1</v>
      </c>
      <c r="K223" s="383" t="s">
        <v>56</v>
      </c>
      <c r="L223" s="382">
        <v>0.1</v>
      </c>
      <c r="M223" s="382">
        <v>0.1</v>
      </c>
      <c r="N223" s="382"/>
      <c r="O223" s="382" t="s">
        <v>314</v>
      </c>
      <c r="P223" s="438" t="s">
        <v>534</v>
      </c>
      <c r="Q223" s="513"/>
      <c r="R223" s="510"/>
    </row>
    <row r="224" spans="1:18" s="522" customFormat="1" ht="16.5" customHeight="1">
      <c r="A224" s="380">
        <v>33</v>
      </c>
      <c r="B224" s="381" t="s">
        <v>533</v>
      </c>
      <c r="C224" s="382" t="s">
        <v>300</v>
      </c>
      <c r="D224" s="382" t="s">
        <v>301</v>
      </c>
      <c r="E224" s="383" t="s">
        <v>56</v>
      </c>
      <c r="F224" s="383"/>
      <c r="G224" s="383" t="s">
        <v>139</v>
      </c>
      <c r="H224" s="557">
        <v>0.1</v>
      </c>
      <c r="I224" s="383"/>
      <c r="J224" s="528">
        <f t="shared" si="5"/>
        <v>0.1</v>
      </c>
      <c r="K224" s="383" t="s">
        <v>56</v>
      </c>
      <c r="L224" s="382">
        <v>0.1</v>
      </c>
      <c r="M224" s="382">
        <v>0.1</v>
      </c>
      <c r="N224" s="382"/>
      <c r="O224" s="382" t="s">
        <v>300</v>
      </c>
      <c r="P224" s="438" t="s">
        <v>534</v>
      </c>
      <c r="Q224" s="513"/>
      <c r="R224" s="510"/>
    </row>
    <row r="225" spans="1:18" s="522" customFormat="1" ht="16.5" customHeight="1">
      <c r="A225" s="380">
        <v>34</v>
      </c>
      <c r="B225" s="381" t="s">
        <v>536</v>
      </c>
      <c r="C225" s="382" t="s">
        <v>300</v>
      </c>
      <c r="D225" s="382" t="s">
        <v>301</v>
      </c>
      <c r="E225" s="383" t="s">
        <v>56</v>
      </c>
      <c r="F225" s="383"/>
      <c r="G225" s="383" t="s">
        <v>139</v>
      </c>
      <c r="H225" s="557">
        <v>0.1</v>
      </c>
      <c r="I225" s="383"/>
      <c r="J225" s="528">
        <f t="shared" si="5"/>
        <v>0.1</v>
      </c>
      <c r="K225" s="383" t="s">
        <v>56</v>
      </c>
      <c r="L225" s="382">
        <v>0.1</v>
      </c>
      <c r="M225" s="382">
        <v>0.1</v>
      </c>
      <c r="N225" s="382"/>
      <c r="O225" s="382" t="s">
        <v>300</v>
      </c>
      <c r="P225" s="438" t="s">
        <v>534</v>
      </c>
      <c r="Q225" s="513"/>
      <c r="R225" s="510"/>
    </row>
    <row r="226" spans="1:18" s="522" customFormat="1" ht="16.5" customHeight="1">
      <c r="A226" s="380">
        <v>35</v>
      </c>
      <c r="B226" s="381" t="s">
        <v>548</v>
      </c>
      <c r="C226" s="382" t="s">
        <v>300</v>
      </c>
      <c r="D226" s="382" t="s">
        <v>301</v>
      </c>
      <c r="E226" s="383" t="s">
        <v>56</v>
      </c>
      <c r="F226" s="383"/>
      <c r="G226" s="383" t="s">
        <v>139</v>
      </c>
      <c r="H226" s="557">
        <v>0.2</v>
      </c>
      <c r="I226" s="383"/>
      <c r="J226" s="528">
        <f t="shared" si="5"/>
        <v>0.2</v>
      </c>
      <c r="K226" s="383" t="s">
        <v>56</v>
      </c>
      <c r="L226" s="382">
        <v>0.2</v>
      </c>
      <c r="M226" s="382">
        <v>0.2</v>
      </c>
      <c r="N226" s="382"/>
      <c r="O226" s="382" t="s">
        <v>300</v>
      </c>
      <c r="P226" s="438" t="s">
        <v>534</v>
      </c>
      <c r="Q226" s="513"/>
      <c r="R226" s="510"/>
    </row>
    <row r="227" spans="1:18" s="522" customFormat="1" ht="16.5" customHeight="1">
      <c r="A227" s="380">
        <v>36</v>
      </c>
      <c r="B227" s="381" t="s">
        <v>549</v>
      </c>
      <c r="C227" s="382" t="s">
        <v>300</v>
      </c>
      <c r="D227" s="382" t="s">
        <v>301</v>
      </c>
      <c r="E227" s="383" t="s">
        <v>56</v>
      </c>
      <c r="F227" s="383"/>
      <c r="G227" s="383" t="s">
        <v>139</v>
      </c>
      <c r="H227" s="557">
        <v>0.26</v>
      </c>
      <c r="I227" s="383"/>
      <c r="J227" s="528">
        <f t="shared" si="5"/>
        <v>0.26</v>
      </c>
      <c r="K227" s="383" t="s">
        <v>56</v>
      </c>
      <c r="L227" s="382">
        <v>0.26</v>
      </c>
      <c r="M227" s="382">
        <v>0.26</v>
      </c>
      <c r="N227" s="382"/>
      <c r="O227" s="382" t="s">
        <v>300</v>
      </c>
      <c r="P227" s="438" t="s">
        <v>534</v>
      </c>
      <c r="Q227" s="513"/>
      <c r="R227" s="510"/>
    </row>
    <row r="228" spans="1:18" s="522" customFormat="1" ht="16.5" customHeight="1">
      <c r="A228" s="380">
        <v>37</v>
      </c>
      <c r="B228" s="381" t="s">
        <v>550</v>
      </c>
      <c r="C228" s="382" t="s">
        <v>300</v>
      </c>
      <c r="D228" s="382" t="s">
        <v>301</v>
      </c>
      <c r="E228" s="383" t="s">
        <v>56</v>
      </c>
      <c r="F228" s="383"/>
      <c r="G228" s="383" t="s">
        <v>139</v>
      </c>
      <c r="H228" s="557">
        <v>0.3</v>
      </c>
      <c r="I228" s="383"/>
      <c r="J228" s="528">
        <f t="shared" si="5"/>
        <v>0.3</v>
      </c>
      <c r="K228" s="383" t="s">
        <v>56</v>
      </c>
      <c r="L228" s="382">
        <v>0.3</v>
      </c>
      <c r="M228" s="382">
        <v>0.3</v>
      </c>
      <c r="N228" s="382"/>
      <c r="O228" s="382" t="s">
        <v>300</v>
      </c>
      <c r="P228" s="438" t="s">
        <v>534</v>
      </c>
      <c r="Q228" s="513"/>
      <c r="R228" s="510"/>
    </row>
    <row r="229" spans="1:18" s="522" customFormat="1" ht="16.5" customHeight="1">
      <c r="A229" s="380">
        <v>38</v>
      </c>
      <c r="B229" s="381" t="s">
        <v>551</v>
      </c>
      <c r="C229" s="382" t="s">
        <v>300</v>
      </c>
      <c r="D229" s="382" t="s">
        <v>301</v>
      </c>
      <c r="E229" s="383" t="s">
        <v>56</v>
      </c>
      <c r="F229" s="383"/>
      <c r="G229" s="383" t="s">
        <v>139</v>
      </c>
      <c r="H229" s="557">
        <v>0.28</v>
      </c>
      <c r="I229" s="383"/>
      <c r="J229" s="528">
        <f aca="true" t="shared" si="6" ref="J229:J292">H229-F229</f>
        <v>0.28</v>
      </c>
      <c r="K229" s="383" t="s">
        <v>56</v>
      </c>
      <c r="L229" s="382">
        <v>0.28</v>
      </c>
      <c r="M229" s="382">
        <v>0.28</v>
      </c>
      <c r="N229" s="382"/>
      <c r="O229" s="382" t="s">
        <v>300</v>
      </c>
      <c r="P229" s="438" t="s">
        <v>534</v>
      </c>
      <c r="Q229" s="513"/>
      <c r="R229" s="510"/>
    </row>
    <row r="230" spans="1:18" s="522" customFormat="1" ht="16.5" customHeight="1">
      <c r="A230" s="380">
        <v>39</v>
      </c>
      <c r="B230" s="381" t="s">
        <v>552</v>
      </c>
      <c r="C230" s="382" t="s">
        <v>300</v>
      </c>
      <c r="D230" s="382" t="s">
        <v>301</v>
      </c>
      <c r="E230" s="383" t="s">
        <v>56</v>
      </c>
      <c r="F230" s="383"/>
      <c r="G230" s="383" t="s">
        <v>139</v>
      </c>
      <c r="H230" s="557">
        <v>0.28</v>
      </c>
      <c r="I230" s="383"/>
      <c r="J230" s="528">
        <f t="shared" si="6"/>
        <v>0.28</v>
      </c>
      <c r="K230" s="383" t="s">
        <v>56</v>
      </c>
      <c r="L230" s="382">
        <v>0.28</v>
      </c>
      <c r="M230" s="382">
        <v>0.28</v>
      </c>
      <c r="N230" s="382"/>
      <c r="O230" s="382" t="s">
        <v>300</v>
      </c>
      <c r="P230" s="438" t="s">
        <v>534</v>
      </c>
      <c r="Q230" s="513"/>
      <c r="R230" s="510"/>
    </row>
    <row r="231" spans="1:18" s="522" customFormat="1" ht="16.5" customHeight="1">
      <c r="A231" s="380">
        <v>40</v>
      </c>
      <c r="B231" s="381" t="s">
        <v>553</v>
      </c>
      <c r="C231" s="382" t="s">
        <v>300</v>
      </c>
      <c r="D231" s="382" t="s">
        <v>301</v>
      </c>
      <c r="E231" s="383" t="s">
        <v>56</v>
      </c>
      <c r="F231" s="383"/>
      <c r="G231" s="383" t="s">
        <v>139</v>
      </c>
      <c r="H231" s="557">
        <v>0.1</v>
      </c>
      <c r="I231" s="383"/>
      <c r="J231" s="528">
        <f t="shared" si="6"/>
        <v>0.1</v>
      </c>
      <c r="K231" s="383" t="s">
        <v>56</v>
      </c>
      <c r="L231" s="382">
        <v>0.1</v>
      </c>
      <c r="M231" s="382">
        <v>0.1</v>
      </c>
      <c r="N231" s="382"/>
      <c r="O231" s="382" t="s">
        <v>300</v>
      </c>
      <c r="P231" s="438" t="s">
        <v>534</v>
      </c>
      <c r="Q231" s="513"/>
      <c r="R231" s="510"/>
    </row>
    <row r="232" spans="1:18" s="522" customFormat="1" ht="16.5" customHeight="1">
      <c r="A232" s="380">
        <v>41</v>
      </c>
      <c r="B232" s="381" t="s">
        <v>554</v>
      </c>
      <c r="C232" s="382" t="s">
        <v>300</v>
      </c>
      <c r="D232" s="382" t="s">
        <v>301</v>
      </c>
      <c r="E232" s="383" t="s">
        <v>56</v>
      </c>
      <c r="F232" s="383"/>
      <c r="G232" s="383" t="s">
        <v>139</v>
      </c>
      <c r="H232" s="557">
        <v>0.3</v>
      </c>
      <c r="I232" s="383"/>
      <c r="J232" s="528">
        <f t="shared" si="6"/>
        <v>0.3</v>
      </c>
      <c r="K232" s="383" t="s">
        <v>56</v>
      </c>
      <c r="L232" s="382">
        <v>0.3</v>
      </c>
      <c r="M232" s="382">
        <v>0.3</v>
      </c>
      <c r="N232" s="382"/>
      <c r="O232" s="382" t="s">
        <v>300</v>
      </c>
      <c r="P232" s="438" t="s">
        <v>534</v>
      </c>
      <c r="Q232" s="513"/>
      <c r="R232" s="510"/>
    </row>
    <row r="233" spans="1:18" s="522" customFormat="1" ht="16.5" customHeight="1">
      <c r="A233" s="380">
        <v>42</v>
      </c>
      <c r="B233" s="381" t="s">
        <v>555</v>
      </c>
      <c r="C233" s="382" t="s">
        <v>306</v>
      </c>
      <c r="D233" s="382" t="s">
        <v>307</v>
      </c>
      <c r="E233" s="383" t="s">
        <v>56</v>
      </c>
      <c r="F233" s="383"/>
      <c r="G233" s="383" t="s">
        <v>139</v>
      </c>
      <c r="H233" s="557">
        <v>0.12</v>
      </c>
      <c r="I233" s="383"/>
      <c r="J233" s="528">
        <f t="shared" si="6"/>
        <v>0.12</v>
      </c>
      <c r="K233" s="383" t="s">
        <v>56</v>
      </c>
      <c r="L233" s="382">
        <v>0.12</v>
      </c>
      <c r="M233" s="382">
        <v>0.12</v>
      </c>
      <c r="N233" s="382"/>
      <c r="O233" s="382" t="s">
        <v>306</v>
      </c>
      <c r="P233" s="438" t="s">
        <v>534</v>
      </c>
      <c r="Q233" s="513"/>
      <c r="R233" s="510"/>
    </row>
    <row r="234" spans="1:18" s="522" customFormat="1" ht="30" customHeight="1">
      <c r="A234" s="380">
        <v>43</v>
      </c>
      <c r="B234" s="381" t="s">
        <v>470</v>
      </c>
      <c r="C234" s="382" t="s">
        <v>304</v>
      </c>
      <c r="D234" s="382" t="s">
        <v>305</v>
      </c>
      <c r="E234" s="383" t="s">
        <v>56</v>
      </c>
      <c r="F234" s="383"/>
      <c r="G234" s="383" t="s">
        <v>139</v>
      </c>
      <c r="H234" s="557">
        <v>13.2</v>
      </c>
      <c r="I234" s="383"/>
      <c r="J234" s="528">
        <f t="shared" si="6"/>
        <v>13.2</v>
      </c>
      <c r="K234" s="383" t="s">
        <v>56</v>
      </c>
      <c r="L234" s="382">
        <v>13.2</v>
      </c>
      <c r="M234" s="382">
        <v>13.2</v>
      </c>
      <c r="N234" s="382"/>
      <c r="O234" s="382" t="s">
        <v>304</v>
      </c>
      <c r="P234" s="382" t="s">
        <v>912</v>
      </c>
      <c r="Q234" s="513"/>
      <c r="R234" s="510"/>
    </row>
    <row r="235" spans="1:18" s="522" customFormat="1" ht="16.5" customHeight="1">
      <c r="A235" s="380">
        <v>44</v>
      </c>
      <c r="B235" s="381" t="s">
        <v>724</v>
      </c>
      <c r="C235" s="382" t="s">
        <v>314</v>
      </c>
      <c r="D235" s="382" t="s">
        <v>315</v>
      </c>
      <c r="E235" s="383" t="s">
        <v>56</v>
      </c>
      <c r="F235" s="383"/>
      <c r="G235" s="383" t="s">
        <v>139</v>
      </c>
      <c r="H235" s="557">
        <v>0.033</v>
      </c>
      <c r="I235" s="383"/>
      <c r="J235" s="528">
        <f t="shared" si="6"/>
        <v>0.033</v>
      </c>
      <c r="K235" s="383" t="s">
        <v>56</v>
      </c>
      <c r="L235" s="382">
        <v>0.033</v>
      </c>
      <c r="M235" s="382">
        <v>0.033</v>
      </c>
      <c r="N235" s="382"/>
      <c r="O235" s="382" t="s">
        <v>314</v>
      </c>
      <c r="P235" s="438" t="s">
        <v>534</v>
      </c>
      <c r="Q235" s="513"/>
      <c r="R235" s="510"/>
    </row>
    <row r="236" spans="1:18" s="522" customFormat="1" ht="16.5" customHeight="1">
      <c r="A236" s="380">
        <v>45</v>
      </c>
      <c r="B236" s="381" t="s">
        <v>725</v>
      </c>
      <c r="C236" s="382" t="s">
        <v>304</v>
      </c>
      <c r="D236" s="382" t="s">
        <v>305</v>
      </c>
      <c r="E236" s="383" t="s">
        <v>56</v>
      </c>
      <c r="F236" s="383"/>
      <c r="G236" s="383" t="s">
        <v>139</v>
      </c>
      <c r="H236" s="557">
        <v>0.33</v>
      </c>
      <c r="I236" s="383"/>
      <c r="J236" s="528">
        <f t="shared" si="6"/>
        <v>0.33</v>
      </c>
      <c r="K236" s="383" t="s">
        <v>56</v>
      </c>
      <c r="L236" s="382">
        <v>0.33</v>
      </c>
      <c r="M236" s="382">
        <v>0.33</v>
      </c>
      <c r="N236" s="382"/>
      <c r="O236" s="382" t="s">
        <v>304</v>
      </c>
      <c r="P236" s="438" t="s">
        <v>534</v>
      </c>
      <c r="Q236" s="513"/>
      <c r="R236" s="510"/>
    </row>
    <row r="237" spans="1:18" s="522" customFormat="1" ht="16.5" customHeight="1">
      <c r="A237" s="380">
        <v>46</v>
      </c>
      <c r="B237" s="381" t="s">
        <v>726</v>
      </c>
      <c r="C237" s="382" t="s">
        <v>304</v>
      </c>
      <c r="D237" s="382" t="s">
        <v>305</v>
      </c>
      <c r="E237" s="383" t="s">
        <v>56</v>
      </c>
      <c r="F237" s="383"/>
      <c r="G237" s="383" t="s">
        <v>139</v>
      </c>
      <c r="H237" s="557">
        <v>0.65</v>
      </c>
      <c r="I237" s="383"/>
      <c r="J237" s="528">
        <f t="shared" si="6"/>
        <v>0.65</v>
      </c>
      <c r="K237" s="383" t="s">
        <v>56</v>
      </c>
      <c r="L237" s="382">
        <v>0.65</v>
      </c>
      <c r="M237" s="382">
        <v>0.65</v>
      </c>
      <c r="N237" s="382"/>
      <c r="O237" s="382" t="s">
        <v>304</v>
      </c>
      <c r="P237" s="438" t="s">
        <v>534</v>
      </c>
      <c r="Q237" s="513"/>
      <c r="R237" s="510"/>
    </row>
    <row r="238" spans="1:18" s="522" customFormat="1" ht="16.5" customHeight="1">
      <c r="A238" s="380">
        <v>47</v>
      </c>
      <c r="B238" s="381" t="s">
        <v>727</v>
      </c>
      <c r="C238" s="382" t="s">
        <v>302</v>
      </c>
      <c r="D238" s="382" t="s">
        <v>303</v>
      </c>
      <c r="E238" s="383" t="s">
        <v>56</v>
      </c>
      <c r="F238" s="383"/>
      <c r="G238" s="383" t="s">
        <v>139</v>
      </c>
      <c r="H238" s="557">
        <v>0.2846</v>
      </c>
      <c r="I238" s="383"/>
      <c r="J238" s="528">
        <f t="shared" si="6"/>
        <v>0.2846</v>
      </c>
      <c r="K238" s="383" t="s">
        <v>56</v>
      </c>
      <c r="L238" s="382">
        <v>0.2846</v>
      </c>
      <c r="M238" s="382">
        <v>0.2846</v>
      </c>
      <c r="N238" s="382"/>
      <c r="O238" s="382" t="s">
        <v>302</v>
      </c>
      <c r="P238" s="438" t="s">
        <v>534</v>
      </c>
      <c r="Q238" s="513"/>
      <c r="R238" s="510"/>
    </row>
    <row r="239" spans="1:18" s="522" customFormat="1" ht="41.25" customHeight="1">
      <c r="A239" s="380">
        <v>48</v>
      </c>
      <c r="B239" s="381" t="s">
        <v>501</v>
      </c>
      <c r="C239" s="382" t="s">
        <v>463</v>
      </c>
      <c r="D239" s="382" t="s">
        <v>305</v>
      </c>
      <c r="E239" s="383" t="s">
        <v>56</v>
      </c>
      <c r="F239" s="383"/>
      <c r="G239" s="383" t="s">
        <v>139</v>
      </c>
      <c r="H239" s="557">
        <v>0.9</v>
      </c>
      <c r="I239" s="383"/>
      <c r="J239" s="528">
        <f t="shared" si="6"/>
        <v>0.9</v>
      </c>
      <c r="K239" s="383" t="s">
        <v>56</v>
      </c>
      <c r="L239" s="382">
        <v>0.9</v>
      </c>
      <c r="M239" s="382">
        <v>0.9</v>
      </c>
      <c r="N239" s="382"/>
      <c r="O239" s="382" t="s">
        <v>463</v>
      </c>
      <c r="P239" s="382" t="s">
        <v>912</v>
      </c>
      <c r="Q239" s="513"/>
      <c r="R239" s="510"/>
    </row>
    <row r="240" spans="1:18" s="522" customFormat="1" ht="30" customHeight="1">
      <c r="A240" s="380">
        <v>49</v>
      </c>
      <c r="B240" s="381" t="s">
        <v>728</v>
      </c>
      <c r="C240" s="382" t="s">
        <v>306</v>
      </c>
      <c r="D240" s="382" t="s">
        <v>307</v>
      </c>
      <c r="E240" s="383" t="s">
        <v>56</v>
      </c>
      <c r="F240" s="383"/>
      <c r="G240" s="383" t="s">
        <v>139</v>
      </c>
      <c r="H240" s="557">
        <v>2.2</v>
      </c>
      <c r="I240" s="383"/>
      <c r="J240" s="528">
        <f t="shared" si="6"/>
        <v>2.2</v>
      </c>
      <c r="K240" s="383" t="s">
        <v>56</v>
      </c>
      <c r="L240" s="382">
        <v>2.2</v>
      </c>
      <c r="M240" s="382">
        <v>2.2</v>
      </c>
      <c r="N240" s="382"/>
      <c r="O240" s="382" t="s">
        <v>306</v>
      </c>
      <c r="P240" s="382" t="s">
        <v>912</v>
      </c>
      <c r="Q240" s="513"/>
      <c r="R240" s="510"/>
    </row>
    <row r="241" spans="1:18" s="522" customFormat="1" ht="30" customHeight="1">
      <c r="A241" s="380">
        <v>50</v>
      </c>
      <c r="B241" s="381" t="s">
        <v>729</v>
      </c>
      <c r="C241" s="382" t="s">
        <v>306</v>
      </c>
      <c r="D241" s="382" t="s">
        <v>307</v>
      </c>
      <c r="E241" s="383" t="s">
        <v>56</v>
      </c>
      <c r="F241" s="383"/>
      <c r="G241" s="383" t="s">
        <v>139</v>
      </c>
      <c r="H241" s="557">
        <v>6.3342</v>
      </c>
      <c r="I241" s="383"/>
      <c r="J241" s="528">
        <f t="shared" si="6"/>
        <v>6.3342</v>
      </c>
      <c r="K241" s="383" t="s">
        <v>56</v>
      </c>
      <c r="L241" s="382">
        <v>6.3342</v>
      </c>
      <c r="M241" s="382">
        <v>6.3342</v>
      </c>
      <c r="N241" s="382"/>
      <c r="O241" s="382" t="s">
        <v>306</v>
      </c>
      <c r="P241" s="382" t="s">
        <v>912</v>
      </c>
      <c r="Q241" s="513"/>
      <c r="R241" s="510"/>
    </row>
    <row r="242" spans="1:18" s="522" customFormat="1" ht="30" customHeight="1">
      <c r="A242" s="380">
        <v>51</v>
      </c>
      <c r="B242" s="381" t="s">
        <v>730</v>
      </c>
      <c r="C242" s="382" t="s">
        <v>306</v>
      </c>
      <c r="D242" s="382" t="s">
        <v>307</v>
      </c>
      <c r="E242" s="383" t="s">
        <v>56</v>
      </c>
      <c r="F242" s="383"/>
      <c r="G242" s="383" t="s">
        <v>139</v>
      </c>
      <c r="H242" s="557">
        <v>3.1274</v>
      </c>
      <c r="I242" s="383"/>
      <c r="J242" s="528">
        <f t="shared" si="6"/>
        <v>3.1274</v>
      </c>
      <c r="K242" s="383" t="s">
        <v>56</v>
      </c>
      <c r="L242" s="382">
        <v>3.1274</v>
      </c>
      <c r="M242" s="382">
        <v>3.1274</v>
      </c>
      <c r="N242" s="382"/>
      <c r="O242" s="382" t="s">
        <v>306</v>
      </c>
      <c r="P242" s="382" t="s">
        <v>912</v>
      </c>
      <c r="Q242" s="513"/>
      <c r="R242" s="510"/>
    </row>
    <row r="243" spans="1:18" s="522" customFormat="1" ht="30" customHeight="1">
      <c r="A243" s="380">
        <v>52</v>
      </c>
      <c r="B243" s="381" t="s">
        <v>731</v>
      </c>
      <c r="C243" s="382" t="s">
        <v>306</v>
      </c>
      <c r="D243" s="382" t="s">
        <v>307</v>
      </c>
      <c r="E243" s="383" t="s">
        <v>56</v>
      </c>
      <c r="F243" s="383"/>
      <c r="G243" s="383" t="s">
        <v>139</v>
      </c>
      <c r="H243" s="557">
        <v>2.0558</v>
      </c>
      <c r="I243" s="383"/>
      <c r="J243" s="528">
        <f t="shared" si="6"/>
        <v>2.0558</v>
      </c>
      <c r="K243" s="383" t="s">
        <v>56</v>
      </c>
      <c r="L243" s="382">
        <v>2.0558</v>
      </c>
      <c r="M243" s="382">
        <v>2.0558</v>
      </c>
      <c r="N243" s="382"/>
      <c r="O243" s="382" t="s">
        <v>306</v>
      </c>
      <c r="P243" s="382" t="s">
        <v>912</v>
      </c>
      <c r="Q243" s="513"/>
      <c r="R243" s="510"/>
    </row>
    <row r="244" spans="1:18" s="522" customFormat="1" ht="30" customHeight="1">
      <c r="A244" s="380">
        <v>53</v>
      </c>
      <c r="B244" s="381" t="s">
        <v>732</v>
      </c>
      <c r="C244" s="382" t="s">
        <v>306</v>
      </c>
      <c r="D244" s="382" t="s">
        <v>307</v>
      </c>
      <c r="E244" s="383" t="s">
        <v>56</v>
      </c>
      <c r="F244" s="383"/>
      <c r="G244" s="383" t="s">
        <v>139</v>
      </c>
      <c r="H244" s="557">
        <v>0.7254</v>
      </c>
      <c r="I244" s="383"/>
      <c r="J244" s="528">
        <f t="shared" si="6"/>
        <v>0.7254</v>
      </c>
      <c r="K244" s="383" t="s">
        <v>56</v>
      </c>
      <c r="L244" s="382">
        <v>0.7254</v>
      </c>
      <c r="M244" s="382">
        <v>0.7254</v>
      </c>
      <c r="N244" s="382"/>
      <c r="O244" s="382" t="s">
        <v>306</v>
      </c>
      <c r="P244" s="382" t="s">
        <v>912</v>
      </c>
      <c r="Q244" s="513"/>
      <c r="R244" s="510"/>
    </row>
    <row r="245" spans="1:18" s="522" customFormat="1" ht="30" customHeight="1">
      <c r="A245" s="380">
        <v>54</v>
      </c>
      <c r="B245" s="381" t="s">
        <v>733</v>
      </c>
      <c r="C245" s="382" t="s">
        <v>306</v>
      </c>
      <c r="D245" s="382" t="s">
        <v>307</v>
      </c>
      <c r="E245" s="383" t="s">
        <v>56</v>
      </c>
      <c r="F245" s="383"/>
      <c r="G245" s="383" t="s">
        <v>139</v>
      </c>
      <c r="H245" s="557">
        <v>1.4807</v>
      </c>
      <c r="I245" s="383"/>
      <c r="J245" s="528">
        <f t="shared" si="6"/>
        <v>1.4807</v>
      </c>
      <c r="K245" s="383" t="s">
        <v>56</v>
      </c>
      <c r="L245" s="382">
        <v>1.4807</v>
      </c>
      <c r="M245" s="382">
        <v>1.4807</v>
      </c>
      <c r="N245" s="382"/>
      <c r="O245" s="382" t="s">
        <v>306</v>
      </c>
      <c r="P245" s="382" t="s">
        <v>912</v>
      </c>
      <c r="Q245" s="513"/>
      <c r="R245" s="510"/>
    </row>
    <row r="246" spans="1:18" s="522" customFormat="1" ht="30" customHeight="1">
      <c r="A246" s="380">
        <v>55</v>
      </c>
      <c r="B246" s="381" t="s">
        <v>734</v>
      </c>
      <c r="C246" s="382" t="s">
        <v>306</v>
      </c>
      <c r="D246" s="382" t="s">
        <v>307</v>
      </c>
      <c r="E246" s="383" t="s">
        <v>56</v>
      </c>
      <c r="F246" s="383"/>
      <c r="G246" s="383" t="s">
        <v>139</v>
      </c>
      <c r="H246" s="557">
        <v>1.9665</v>
      </c>
      <c r="I246" s="383"/>
      <c r="J246" s="528">
        <f t="shared" si="6"/>
        <v>1.9665</v>
      </c>
      <c r="K246" s="383" t="s">
        <v>56</v>
      </c>
      <c r="L246" s="382">
        <v>1.9665</v>
      </c>
      <c r="M246" s="382">
        <v>1.9665</v>
      </c>
      <c r="N246" s="382"/>
      <c r="O246" s="382" t="s">
        <v>306</v>
      </c>
      <c r="P246" s="382" t="s">
        <v>912</v>
      </c>
      <c r="Q246" s="513"/>
      <c r="R246" s="510"/>
    </row>
    <row r="247" spans="1:18" s="522" customFormat="1" ht="16.5" customHeight="1">
      <c r="A247" s="380">
        <v>56</v>
      </c>
      <c r="B247" s="381" t="s">
        <v>735</v>
      </c>
      <c r="C247" s="382" t="s">
        <v>318</v>
      </c>
      <c r="D247" s="382" t="s">
        <v>319</v>
      </c>
      <c r="E247" s="383" t="s">
        <v>56</v>
      </c>
      <c r="F247" s="383"/>
      <c r="G247" s="383" t="s">
        <v>139</v>
      </c>
      <c r="H247" s="557">
        <v>6.9056</v>
      </c>
      <c r="I247" s="383"/>
      <c r="J247" s="528">
        <f t="shared" si="6"/>
        <v>6.9056</v>
      </c>
      <c r="K247" s="383" t="s">
        <v>56</v>
      </c>
      <c r="L247" s="382">
        <v>6.9056</v>
      </c>
      <c r="M247" s="382">
        <v>6.9056</v>
      </c>
      <c r="N247" s="382"/>
      <c r="O247" s="382" t="s">
        <v>318</v>
      </c>
      <c r="P247" s="382" t="s">
        <v>912</v>
      </c>
      <c r="Q247" s="513"/>
      <c r="R247" s="510"/>
    </row>
    <row r="248" spans="1:18" s="522" customFormat="1" ht="16.5" customHeight="1">
      <c r="A248" s="380">
        <v>57</v>
      </c>
      <c r="B248" s="381" t="s">
        <v>736</v>
      </c>
      <c r="C248" s="382" t="s">
        <v>318</v>
      </c>
      <c r="D248" s="382" t="s">
        <v>319</v>
      </c>
      <c r="E248" s="383" t="s">
        <v>56</v>
      </c>
      <c r="F248" s="383"/>
      <c r="G248" s="383" t="s">
        <v>139</v>
      </c>
      <c r="H248" s="557">
        <v>6.9056</v>
      </c>
      <c r="I248" s="383"/>
      <c r="J248" s="528">
        <f t="shared" si="6"/>
        <v>6.9056</v>
      </c>
      <c r="K248" s="383" t="s">
        <v>56</v>
      </c>
      <c r="L248" s="382">
        <v>6.9056</v>
      </c>
      <c r="M248" s="382">
        <v>6.9056</v>
      </c>
      <c r="N248" s="382"/>
      <c r="O248" s="382" t="s">
        <v>318</v>
      </c>
      <c r="P248" s="382" t="s">
        <v>912</v>
      </c>
      <c r="Q248" s="513"/>
      <c r="R248" s="510"/>
    </row>
    <row r="249" spans="1:18" s="522" customFormat="1" ht="30" customHeight="1">
      <c r="A249" s="380">
        <v>58</v>
      </c>
      <c r="B249" s="381" t="s">
        <v>737</v>
      </c>
      <c r="C249" s="382" t="s">
        <v>312</v>
      </c>
      <c r="D249" s="382" t="s">
        <v>313</v>
      </c>
      <c r="E249" s="383" t="s">
        <v>56</v>
      </c>
      <c r="F249" s="383"/>
      <c r="G249" s="383" t="s">
        <v>139</v>
      </c>
      <c r="H249" s="557">
        <v>0.312</v>
      </c>
      <c r="I249" s="383"/>
      <c r="J249" s="528">
        <f t="shared" si="6"/>
        <v>0.312</v>
      </c>
      <c r="K249" s="383" t="s">
        <v>56</v>
      </c>
      <c r="L249" s="382">
        <v>0.312</v>
      </c>
      <c r="M249" s="382">
        <v>0.312</v>
      </c>
      <c r="N249" s="382"/>
      <c r="O249" s="382" t="s">
        <v>312</v>
      </c>
      <c r="P249" s="382" t="s">
        <v>912</v>
      </c>
      <c r="Q249" s="513"/>
      <c r="R249" s="510"/>
    </row>
    <row r="250" spans="1:18" s="522" customFormat="1" ht="16.5" customHeight="1">
      <c r="A250" s="380">
        <v>59</v>
      </c>
      <c r="B250" s="381" t="s">
        <v>738</v>
      </c>
      <c r="C250" s="382" t="s">
        <v>312</v>
      </c>
      <c r="D250" s="382" t="s">
        <v>313</v>
      </c>
      <c r="E250" s="383" t="s">
        <v>56</v>
      </c>
      <c r="F250" s="383"/>
      <c r="G250" s="383" t="s">
        <v>139</v>
      </c>
      <c r="H250" s="557">
        <v>7.04</v>
      </c>
      <c r="I250" s="383"/>
      <c r="J250" s="528">
        <f t="shared" si="6"/>
        <v>7.04</v>
      </c>
      <c r="K250" s="383" t="s">
        <v>56</v>
      </c>
      <c r="L250" s="382">
        <v>7.04</v>
      </c>
      <c r="M250" s="382">
        <v>7.04</v>
      </c>
      <c r="N250" s="382"/>
      <c r="O250" s="382" t="s">
        <v>312</v>
      </c>
      <c r="P250" s="382" t="s">
        <v>912</v>
      </c>
      <c r="Q250" s="513"/>
      <c r="R250" s="510"/>
    </row>
    <row r="251" spans="1:18" s="522" customFormat="1" ht="16.5" customHeight="1">
      <c r="A251" s="380">
        <v>60</v>
      </c>
      <c r="B251" s="381" t="s">
        <v>739</v>
      </c>
      <c r="C251" s="382" t="s">
        <v>304</v>
      </c>
      <c r="D251" s="382" t="s">
        <v>305</v>
      </c>
      <c r="E251" s="383" t="s">
        <v>56</v>
      </c>
      <c r="F251" s="383"/>
      <c r="G251" s="383" t="s">
        <v>139</v>
      </c>
      <c r="H251" s="557">
        <v>11.2</v>
      </c>
      <c r="I251" s="383"/>
      <c r="J251" s="528">
        <f t="shared" si="6"/>
        <v>11.2</v>
      </c>
      <c r="K251" s="383" t="s">
        <v>56</v>
      </c>
      <c r="L251" s="382">
        <v>11.2</v>
      </c>
      <c r="M251" s="382">
        <v>11.2</v>
      </c>
      <c r="N251" s="382"/>
      <c r="O251" s="382" t="s">
        <v>304</v>
      </c>
      <c r="P251" s="382" t="s">
        <v>912</v>
      </c>
      <c r="Q251" s="513"/>
      <c r="R251" s="510"/>
    </row>
    <row r="252" spans="1:18" s="522" customFormat="1" ht="16.5" customHeight="1">
      <c r="A252" s="380">
        <v>61</v>
      </c>
      <c r="B252" s="381" t="s">
        <v>740</v>
      </c>
      <c r="C252" s="382" t="s">
        <v>304</v>
      </c>
      <c r="D252" s="382" t="s">
        <v>305</v>
      </c>
      <c r="E252" s="383" t="s">
        <v>56</v>
      </c>
      <c r="F252" s="383"/>
      <c r="G252" s="383" t="s">
        <v>139</v>
      </c>
      <c r="H252" s="557">
        <v>0.3</v>
      </c>
      <c r="I252" s="383"/>
      <c r="J252" s="528">
        <f t="shared" si="6"/>
        <v>0.3</v>
      </c>
      <c r="K252" s="383" t="s">
        <v>56</v>
      </c>
      <c r="L252" s="382">
        <v>0.3</v>
      </c>
      <c r="M252" s="382">
        <v>0.3</v>
      </c>
      <c r="N252" s="382"/>
      <c r="O252" s="382" t="s">
        <v>304</v>
      </c>
      <c r="P252" s="382" t="s">
        <v>912</v>
      </c>
      <c r="Q252" s="513"/>
      <c r="R252" s="510"/>
    </row>
    <row r="253" spans="1:18" s="522" customFormat="1" ht="16.5" customHeight="1">
      <c r="A253" s="380">
        <v>62</v>
      </c>
      <c r="B253" s="381" t="s">
        <v>741</v>
      </c>
      <c r="C253" s="382" t="s">
        <v>304</v>
      </c>
      <c r="D253" s="382" t="s">
        <v>305</v>
      </c>
      <c r="E253" s="383" t="s">
        <v>56</v>
      </c>
      <c r="F253" s="383"/>
      <c r="G253" s="383" t="s">
        <v>139</v>
      </c>
      <c r="H253" s="557">
        <v>0.15</v>
      </c>
      <c r="I253" s="383"/>
      <c r="J253" s="528">
        <f t="shared" si="6"/>
        <v>0.15</v>
      </c>
      <c r="K253" s="383" t="s">
        <v>56</v>
      </c>
      <c r="L253" s="382">
        <v>0.15</v>
      </c>
      <c r="M253" s="382">
        <v>0.15</v>
      </c>
      <c r="N253" s="382"/>
      <c r="O253" s="382" t="s">
        <v>304</v>
      </c>
      <c r="P253" s="382" t="s">
        <v>912</v>
      </c>
      <c r="Q253" s="513"/>
      <c r="R253" s="510"/>
    </row>
    <row r="254" spans="1:18" s="522" customFormat="1" ht="16.5" customHeight="1">
      <c r="A254" s="380">
        <v>63</v>
      </c>
      <c r="B254" s="381" t="s">
        <v>742</v>
      </c>
      <c r="C254" s="382" t="s">
        <v>304</v>
      </c>
      <c r="D254" s="382" t="s">
        <v>305</v>
      </c>
      <c r="E254" s="383" t="s">
        <v>56</v>
      </c>
      <c r="F254" s="383"/>
      <c r="G254" s="383" t="s">
        <v>139</v>
      </c>
      <c r="H254" s="557">
        <v>0.504</v>
      </c>
      <c r="I254" s="383"/>
      <c r="J254" s="528">
        <f t="shared" si="6"/>
        <v>0.504</v>
      </c>
      <c r="K254" s="383" t="s">
        <v>56</v>
      </c>
      <c r="L254" s="382">
        <v>0.504</v>
      </c>
      <c r="M254" s="382">
        <v>0.504</v>
      </c>
      <c r="N254" s="382"/>
      <c r="O254" s="382" t="s">
        <v>304</v>
      </c>
      <c r="P254" s="382" t="s">
        <v>912</v>
      </c>
      <c r="Q254" s="513"/>
      <c r="R254" s="510"/>
    </row>
    <row r="255" spans="1:18" s="522" customFormat="1" ht="16.5" customHeight="1">
      <c r="A255" s="380">
        <v>64</v>
      </c>
      <c r="B255" s="381" t="s">
        <v>743</v>
      </c>
      <c r="C255" s="382" t="s">
        <v>304</v>
      </c>
      <c r="D255" s="382" t="s">
        <v>305</v>
      </c>
      <c r="E255" s="383" t="s">
        <v>56</v>
      </c>
      <c r="F255" s="383"/>
      <c r="G255" s="383" t="s">
        <v>139</v>
      </c>
      <c r="H255" s="557">
        <v>0.54</v>
      </c>
      <c r="I255" s="383"/>
      <c r="J255" s="528">
        <f t="shared" si="6"/>
        <v>0.54</v>
      </c>
      <c r="K255" s="383" t="s">
        <v>56</v>
      </c>
      <c r="L255" s="382">
        <v>0.54</v>
      </c>
      <c r="M255" s="382">
        <v>0.54</v>
      </c>
      <c r="N255" s="382"/>
      <c r="O255" s="382" t="s">
        <v>304</v>
      </c>
      <c r="P255" s="382" t="s">
        <v>912</v>
      </c>
      <c r="Q255" s="513"/>
      <c r="R255" s="510"/>
    </row>
    <row r="256" spans="1:18" s="522" customFormat="1" ht="16.5" customHeight="1">
      <c r="A256" s="380">
        <v>65</v>
      </c>
      <c r="B256" s="381" t="s">
        <v>744</v>
      </c>
      <c r="C256" s="382" t="s">
        <v>304</v>
      </c>
      <c r="D256" s="382" t="s">
        <v>305</v>
      </c>
      <c r="E256" s="383" t="s">
        <v>56</v>
      </c>
      <c r="F256" s="383"/>
      <c r="G256" s="383" t="s">
        <v>139</v>
      </c>
      <c r="H256" s="557">
        <v>1.086</v>
      </c>
      <c r="I256" s="383"/>
      <c r="J256" s="528">
        <f t="shared" si="6"/>
        <v>1.086</v>
      </c>
      <c r="K256" s="383" t="s">
        <v>56</v>
      </c>
      <c r="L256" s="382">
        <v>1.086</v>
      </c>
      <c r="M256" s="382">
        <v>1.086</v>
      </c>
      <c r="N256" s="382"/>
      <c r="O256" s="382" t="s">
        <v>304</v>
      </c>
      <c r="P256" s="382" t="s">
        <v>912</v>
      </c>
      <c r="Q256" s="513"/>
      <c r="R256" s="510"/>
    </row>
    <row r="257" spans="1:18" s="522" customFormat="1" ht="16.5" customHeight="1">
      <c r="A257" s="380">
        <v>66</v>
      </c>
      <c r="B257" s="381" t="s">
        <v>745</v>
      </c>
      <c r="C257" s="382" t="s">
        <v>304</v>
      </c>
      <c r="D257" s="382" t="s">
        <v>305</v>
      </c>
      <c r="E257" s="383" t="s">
        <v>56</v>
      </c>
      <c r="F257" s="383"/>
      <c r="G257" s="383" t="s">
        <v>139</v>
      </c>
      <c r="H257" s="557">
        <v>0.5</v>
      </c>
      <c r="I257" s="383"/>
      <c r="J257" s="528">
        <f t="shared" si="6"/>
        <v>0.5</v>
      </c>
      <c r="K257" s="383" t="s">
        <v>56</v>
      </c>
      <c r="L257" s="382">
        <v>0.5</v>
      </c>
      <c r="M257" s="382">
        <v>0.5</v>
      </c>
      <c r="N257" s="382"/>
      <c r="O257" s="382" t="s">
        <v>304</v>
      </c>
      <c r="P257" s="382" t="s">
        <v>912</v>
      </c>
      <c r="Q257" s="513"/>
      <c r="R257" s="510"/>
    </row>
    <row r="258" spans="1:18" s="522" customFormat="1" ht="30" customHeight="1">
      <c r="A258" s="380">
        <v>67</v>
      </c>
      <c r="B258" s="381" t="s">
        <v>746</v>
      </c>
      <c r="C258" s="382" t="s">
        <v>304</v>
      </c>
      <c r="D258" s="382" t="s">
        <v>305</v>
      </c>
      <c r="E258" s="383" t="s">
        <v>56</v>
      </c>
      <c r="F258" s="383"/>
      <c r="G258" s="383" t="s">
        <v>139</v>
      </c>
      <c r="H258" s="557">
        <v>0.576</v>
      </c>
      <c r="I258" s="383"/>
      <c r="J258" s="528">
        <f t="shared" si="6"/>
        <v>0.576</v>
      </c>
      <c r="K258" s="383" t="s">
        <v>56</v>
      </c>
      <c r="L258" s="382">
        <v>0.576</v>
      </c>
      <c r="M258" s="382">
        <v>0.576</v>
      </c>
      <c r="N258" s="382"/>
      <c r="O258" s="382" t="s">
        <v>304</v>
      </c>
      <c r="P258" s="382" t="s">
        <v>912</v>
      </c>
      <c r="Q258" s="513"/>
      <c r="R258" s="510"/>
    </row>
    <row r="259" spans="1:18" s="522" customFormat="1" ht="30" customHeight="1">
      <c r="A259" s="380">
        <v>68</v>
      </c>
      <c r="B259" s="381" t="s">
        <v>747</v>
      </c>
      <c r="C259" s="382" t="s">
        <v>300</v>
      </c>
      <c r="D259" s="382" t="s">
        <v>301</v>
      </c>
      <c r="E259" s="383" t="s">
        <v>56</v>
      </c>
      <c r="F259" s="383"/>
      <c r="G259" s="383" t="s">
        <v>139</v>
      </c>
      <c r="H259" s="557">
        <v>2.24</v>
      </c>
      <c r="I259" s="383"/>
      <c r="J259" s="528">
        <f t="shared" si="6"/>
        <v>2.24</v>
      </c>
      <c r="K259" s="383" t="s">
        <v>56</v>
      </c>
      <c r="L259" s="382">
        <v>2.24</v>
      </c>
      <c r="M259" s="382">
        <v>2.24</v>
      </c>
      <c r="N259" s="382"/>
      <c r="O259" s="382" t="s">
        <v>300</v>
      </c>
      <c r="P259" s="382" t="s">
        <v>912</v>
      </c>
      <c r="Q259" s="513"/>
      <c r="R259" s="510"/>
    </row>
    <row r="260" spans="1:18" s="522" customFormat="1" ht="30" customHeight="1">
      <c r="A260" s="380">
        <v>69</v>
      </c>
      <c r="B260" s="381" t="s">
        <v>748</v>
      </c>
      <c r="C260" s="382" t="s">
        <v>300</v>
      </c>
      <c r="D260" s="382" t="s">
        <v>301</v>
      </c>
      <c r="E260" s="383" t="s">
        <v>56</v>
      </c>
      <c r="F260" s="383"/>
      <c r="G260" s="383" t="s">
        <v>139</v>
      </c>
      <c r="H260" s="557">
        <v>0.585</v>
      </c>
      <c r="I260" s="383"/>
      <c r="J260" s="528">
        <f t="shared" si="6"/>
        <v>0.585</v>
      </c>
      <c r="K260" s="383" t="s">
        <v>56</v>
      </c>
      <c r="L260" s="382">
        <v>0.585</v>
      </c>
      <c r="M260" s="382">
        <v>0.585</v>
      </c>
      <c r="N260" s="382"/>
      <c r="O260" s="382" t="s">
        <v>300</v>
      </c>
      <c r="P260" s="382" t="s">
        <v>912</v>
      </c>
      <c r="Q260" s="513"/>
      <c r="R260" s="510"/>
    </row>
    <row r="261" spans="1:18" s="522" customFormat="1" ht="30" customHeight="1">
      <c r="A261" s="380">
        <v>70</v>
      </c>
      <c r="B261" s="381" t="s">
        <v>749</v>
      </c>
      <c r="C261" s="382" t="s">
        <v>300</v>
      </c>
      <c r="D261" s="382" t="s">
        <v>301</v>
      </c>
      <c r="E261" s="383" t="s">
        <v>56</v>
      </c>
      <c r="F261" s="383"/>
      <c r="G261" s="383" t="s">
        <v>139</v>
      </c>
      <c r="H261" s="557">
        <v>0.63</v>
      </c>
      <c r="I261" s="383"/>
      <c r="J261" s="528">
        <f t="shared" si="6"/>
        <v>0.63</v>
      </c>
      <c r="K261" s="383" t="s">
        <v>56</v>
      </c>
      <c r="L261" s="382">
        <v>0.63</v>
      </c>
      <c r="M261" s="382">
        <v>0.63</v>
      </c>
      <c r="N261" s="382"/>
      <c r="O261" s="382" t="s">
        <v>300</v>
      </c>
      <c r="P261" s="382" t="s">
        <v>912</v>
      </c>
      <c r="Q261" s="513"/>
      <c r="R261" s="510"/>
    </row>
    <row r="262" spans="1:18" s="522" customFormat="1" ht="30" customHeight="1">
      <c r="A262" s="380">
        <v>71</v>
      </c>
      <c r="B262" s="381" t="s">
        <v>750</v>
      </c>
      <c r="C262" s="382" t="s">
        <v>300</v>
      </c>
      <c r="D262" s="382" t="s">
        <v>301</v>
      </c>
      <c r="E262" s="383" t="s">
        <v>56</v>
      </c>
      <c r="F262" s="383"/>
      <c r="G262" s="383" t="s">
        <v>139</v>
      </c>
      <c r="H262" s="557">
        <v>0.18</v>
      </c>
      <c r="I262" s="383"/>
      <c r="J262" s="528">
        <f t="shared" si="6"/>
        <v>0.18</v>
      </c>
      <c r="K262" s="383" t="s">
        <v>56</v>
      </c>
      <c r="L262" s="382">
        <v>0.18</v>
      </c>
      <c r="M262" s="382">
        <v>0.18</v>
      </c>
      <c r="N262" s="382"/>
      <c r="O262" s="382" t="s">
        <v>300</v>
      </c>
      <c r="P262" s="382" t="s">
        <v>912</v>
      </c>
      <c r="Q262" s="513"/>
      <c r="R262" s="510"/>
    </row>
    <row r="263" spans="1:18" s="522" customFormat="1" ht="30" customHeight="1">
      <c r="A263" s="380">
        <v>72</v>
      </c>
      <c r="B263" s="381" t="s">
        <v>751</v>
      </c>
      <c r="C263" s="382" t="s">
        <v>300</v>
      </c>
      <c r="D263" s="382" t="s">
        <v>301</v>
      </c>
      <c r="E263" s="383" t="s">
        <v>56</v>
      </c>
      <c r="F263" s="383"/>
      <c r="G263" s="383" t="s">
        <v>139</v>
      </c>
      <c r="H263" s="557">
        <v>0.522</v>
      </c>
      <c r="I263" s="383"/>
      <c r="J263" s="528">
        <f t="shared" si="6"/>
        <v>0.522</v>
      </c>
      <c r="K263" s="383" t="s">
        <v>56</v>
      </c>
      <c r="L263" s="382">
        <v>0.522</v>
      </c>
      <c r="M263" s="382">
        <v>0.522</v>
      </c>
      <c r="N263" s="382"/>
      <c r="O263" s="382" t="s">
        <v>300</v>
      </c>
      <c r="P263" s="382" t="s">
        <v>912</v>
      </c>
      <c r="Q263" s="513"/>
      <c r="R263" s="510"/>
    </row>
    <row r="264" spans="1:18" s="522" customFormat="1" ht="30" customHeight="1">
      <c r="A264" s="380">
        <v>73</v>
      </c>
      <c r="B264" s="381" t="s">
        <v>752</v>
      </c>
      <c r="C264" s="382" t="s">
        <v>300</v>
      </c>
      <c r="D264" s="382" t="s">
        <v>301</v>
      </c>
      <c r="E264" s="383" t="s">
        <v>56</v>
      </c>
      <c r="F264" s="383"/>
      <c r="G264" s="383" t="s">
        <v>139</v>
      </c>
      <c r="H264" s="557">
        <v>0.315</v>
      </c>
      <c r="I264" s="383"/>
      <c r="J264" s="528">
        <f t="shared" si="6"/>
        <v>0.315</v>
      </c>
      <c r="K264" s="383" t="s">
        <v>56</v>
      </c>
      <c r="L264" s="382">
        <v>0.315</v>
      </c>
      <c r="M264" s="382">
        <v>0.315</v>
      </c>
      <c r="N264" s="382"/>
      <c r="O264" s="382" t="s">
        <v>300</v>
      </c>
      <c r="P264" s="382" t="s">
        <v>912</v>
      </c>
      <c r="Q264" s="513"/>
      <c r="R264" s="510"/>
    </row>
    <row r="265" spans="1:18" s="522" customFormat="1" ht="16.5" customHeight="1">
      <c r="A265" s="380">
        <v>74</v>
      </c>
      <c r="B265" s="381" t="s">
        <v>753</v>
      </c>
      <c r="C265" s="382" t="s">
        <v>302</v>
      </c>
      <c r="D265" s="382" t="s">
        <v>303</v>
      </c>
      <c r="E265" s="383" t="s">
        <v>56</v>
      </c>
      <c r="F265" s="383"/>
      <c r="G265" s="383" t="s">
        <v>139</v>
      </c>
      <c r="H265" s="557">
        <v>0.42495</v>
      </c>
      <c r="I265" s="383"/>
      <c r="J265" s="528">
        <f t="shared" si="6"/>
        <v>0.42495</v>
      </c>
      <c r="K265" s="383" t="s">
        <v>56</v>
      </c>
      <c r="L265" s="382">
        <v>0.42495</v>
      </c>
      <c r="M265" s="382">
        <v>0.42495</v>
      </c>
      <c r="N265" s="382"/>
      <c r="O265" s="382" t="s">
        <v>302</v>
      </c>
      <c r="P265" s="382" t="s">
        <v>912</v>
      </c>
      <c r="Q265" s="513"/>
      <c r="R265" s="510"/>
    </row>
    <row r="266" spans="1:18" s="522" customFormat="1" ht="16.5" customHeight="1">
      <c r="A266" s="380">
        <v>75</v>
      </c>
      <c r="B266" s="381" t="s">
        <v>754</v>
      </c>
      <c r="C266" s="382" t="s">
        <v>302</v>
      </c>
      <c r="D266" s="382" t="s">
        <v>303</v>
      </c>
      <c r="E266" s="383" t="s">
        <v>56</v>
      </c>
      <c r="F266" s="383"/>
      <c r="G266" s="383" t="s">
        <v>139</v>
      </c>
      <c r="H266" s="557">
        <v>0.17146</v>
      </c>
      <c r="I266" s="383"/>
      <c r="J266" s="528">
        <f t="shared" si="6"/>
        <v>0.17146</v>
      </c>
      <c r="K266" s="383" t="s">
        <v>56</v>
      </c>
      <c r="L266" s="382">
        <v>0.17146</v>
      </c>
      <c r="M266" s="382">
        <v>0.17146</v>
      </c>
      <c r="N266" s="382"/>
      <c r="O266" s="382" t="s">
        <v>302</v>
      </c>
      <c r="P266" s="382" t="s">
        <v>912</v>
      </c>
      <c r="Q266" s="513"/>
      <c r="R266" s="510"/>
    </row>
    <row r="267" spans="1:18" s="522" customFormat="1" ht="52.5" customHeight="1">
      <c r="A267" s="380">
        <v>76</v>
      </c>
      <c r="B267" s="381" t="s">
        <v>755</v>
      </c>
      <c r="C267" s="382" t="s">
        <v>316</v>
      </c>
      <c r="D267" s="382" t="s">
        <v>317</v>
      </c>
      <c r="E267" s="383" t="s">
        <v>56</v>
      </c>
      <c r="F267" s="383"/>
      <c r="G267" s="383" t="s">
        <v>139</v>
      </c>
      <c r="H267" s="557">
        <v>0.352</v>
      </c>
      <c r="I267" s="383"/>
      <c r="J267" s="528">
        <f t="shared" si="6"/>
        <v>0.352</v>
      </c>
      <c r="K267" s="383" t="s">
        <v>56</v>
      </c>
      <c r="L267" s="382">
        <v>0.352</v>
      </c>
      <c r="M267" s="382">
        <v>0.352</v>
      </c>
      <c r="N267" s="382"/>
      <c r="O267" s="382" t="s">
        <v>316</v>
      </c>
      <c r="P267" s="382" t="s">
        <v>912</v>
      </c>
      <c r="Q267" s="513"/>
      <c r="R267" s="510"/>
    </row>
    <row r="268" spans="1:18" s="522" customFormat="1" ht="52.5" customHeight="1">
      <c r="A268" s="380">
        <v>77</v>
      </c>
      <c r="B268" s="381" t="s">
        <v>756</v>
      </c>
      <c r="C268" s="382" t="s">
        <v>316</v>
      </c>
      <c r="D268" s="382" t="s">
        <v>317</v>
      </c>
      <c r="E268" s="383" t="s">
        <v>56</v>
      </c>
      <c r="F268" s="383"/>
      <c r="G268" s="383" t="s">
        <v>139</v>
      </c>
      <c r="H268" s="557">
        <v>0.4002</v>
      </c>
      <c r="I268" s="383"/>
      <c r="J268" s="528">
        <f t="shared" si="6"/>
        <v>0.4002</v>
      </c>
      <c r="K268" s="383" t="s">
        <v>56</v>
      </c>
      <c r="L268" s="382">
        <v>0.4002</v>
      </c>
      <c r="M268" s="382">
        <v>0.4002</v>
      </c>
      <c r="N268" s="382"/>
      <c r="O268" s="382" t="s">
        <v>316</v>
      </c>
      <c r="P268" s="382" t="s">
        <v>912</v>
      </c>
      <c r="Q268" s="513"/>
      <c r="R268" s="510"/>
    </row>
    <row r="269" spans="1:18" s="522" customFormat="1" ht="30" customHeight="1">
      <c r="A269" s="380">
        <v>78</v>
      </c>
      <c r="B269" s="381" t="s">
        <v>757</v>
      </c>
      <c r="C269" s="382" t="s">
        <v>314</v>
      </c>
      <c r="D269" s="382" t="s">
        <v>315</v>
      </c>
      <c r="E269" s="383" t="s">
        <v>56</v>
      </c>
      <c r="F269" s="383"/>
      <c r="G269" s="383" t="s">
        <v>139</v>
      </c>
      <c r="H269" s="557">
        <v>0.12</v>
      </c>
      <c r="I269" s="383"/>
      <c r="J269" s="528">
        <f t="shared" si="6"/>
        <v>0.12</v>
      </c>
      <c r="K269" s="383" t="s">
        <v>56</v>
      </c>
      <c r="L269" s="382">
        <v>0.12</v>
      </c>
      <c r="M269" s="382">
        <v>0.12</v>
      </c>
      <c r="N269" s="382"/>
      <c r="O269" s="382" t="s">
        <v>314</v>
      </c>
      <c r="P269" s="382" t="s">
        <v>912</v>
      </c>
      <c r="Q269" s="513"/>
      <c r="R269" s="510"/>
    </row>
    <row r="270" spans="1:18" s="522" customFormat="1" ht="30" customHeight="1">
      <c r="A270" s="380">
        <v>79</v>
      </c>
      <c r="B270" s="381" t="s">
        <v>757</v>
      </c>
      <c r="C270" s="382" t="s">
        <v>314</v>
      </c>
      <c r="D270" s="382" t="s">
        <v>315</v>
      </c>
      <c r="E270" s="383" t="s">
        <v>56</v>
      </c>
      <c r="F270" s="383"/>
      <c r="G270" s="383" t="s">
        <v>139</v>
      </c>
      <c r="H270" s="557">
        <v>0.072</v>
      </c>
      <c r="I270" s="383"/>
      <c r="J270" s="528">
        <f t="shared" si="6"/>
        <v>0.072</v>
      </c>
      <c r="K270" s="383" t="s">
        <v>56</v>
      </c>
      <c r="L270" s="382">
        <v>0.072</v>
      </c>
      <c r="M270" s="382">
        <v>0.072</v>
      </c>
      <c r="N270" s="382"/>
      <c r="O270" s="382" t="s">
        <v>314</v>
      </c>
      <c r="P270" s="382" t="s">
        <v>912</v>
      </c>
      <c r="Q270" s="513"/>
      <c r="R270" s="510"/>
    </row>
    <row r="271" spans="1:18" s="522" customFormat="1" ht="30" customHeight="1">
      <c r="A271" s="380">
        <v>80</v>
      </c>
      <c r="B271" s="381" t="s">
        <v>757</v>
      </c>
      <c r="C271" s="382" t="s">
        <v>314</v>
      </c>
      <c r="D271" s="382" t="s">
        <v>315</v>
      </c>
      <c r="E271" s="383" t="s">
        <v>56</v>
      </c>
      <c r="F271" s="383"/>
      <c r="G271" s="383" t="s">
        <v>139</v>
      </c>
      <c r="H271" s="557">
        <v>0.144</v>
      </c>
      <c r="I271" s="383"/>
      <c r="J271" s="528">
        <f t="shared" si="6"/>
        <v>0.144</v>
      </c>
      <c r="K271" s="383" t="s">
        <v>56</v>
      </c>
      <c r="L271" s="382">
        <v>0.144</v>
      </c>
      <c r="M271" s="382">
        <v>0.144</v>
      </c>
      <c r="N271" s="382"/>
      <c r="O271" s="382" t="s">
        <v>314</v>
      </c>
      <c r="P271" s="382" t="s">
        <v>912</v>
      </c>
      <c r="Q271" s="513"/>
      <c r="R271" s="510"/>
    </row>
    <row r="272" spans="1:18" s="522" customFormat="1" ht="30" customHeight="1">
      <c r="A272" s="380">
        <v>81</v>
      </c>
      <c r="B272" s="381" t="s">
        <v>757</v>
      </c>
      <c r="C272" s="382" t="s">
        <v>314</v>
      </c>
      <c r="D272" s="382" t="s">
        <v>315</v>
      </c>
      <c r="E272" s="383" t="s">
        <v>56</v>
      </c>
      <c r="F272" s="383"/>
      <c r="G272" s="383" t="s">
        <v>139</v>
      </c>
      <c r="H272" s="557">
        <v>0.144</v>
      </c>
      <c r="I272" s="383"/>
      <c r="J272" s="528">
        <f t="shared" si="6"/>
        <v>0.144</v>
      </c>
      <c r="K272" s="383" t="s">
        <v>56</v>
      </c>
      <c r="L272" s="382">
        <v>0.144</v>
      </c>
      <c r="M272" s="382">
        <v>0.144</v>
      </c>
      <c r="N272" s="382"/>
      <c r="O272" s="382" t="s">
        <v>314</v>
      </c>
      <c r="P272" s="382" t="s">
        <v>912</v>
      </c>
      <c r="Q272" s="513"/>
      <c r="R272" s="510"/>
    </row>
    <row r="273" spans="1:18" s="522" customFormat="1" ht="30" customHeight="1">
      <c r="A273" s="380">
        <v>82</v>
      </c>
      <c r="B273" s="381" t="s">
        <v>758</v>
      </c>
      <c r="C273" s="382" t="s">
        <v>314</v>
      </c>
      <c r="D273" s="382" t="s">
        <v>315</v>
      </c>
      <c r="E273" s="383" t="s">
        <v>56</v>
      </c>
      <c r="F273" s="383"/>
      <c r="G273" s="383" t="s">
        <v>139</v>
      </c>
      <c r="H273" s="557">
        <v>5.76</v>
      </c>
      <c r="I273" s="383"/>
      <c r="J273" s="528">
        <f t="shared" si="6"/>
        <v>5.76</v>
      </c>
      <c r="K273" s="383" t="s">
        <v>56</v>
      </c>
      <c r="L273" s="382">
        <v>5.76</v>
      </c>
      <c r="M273" s="382">
        <v>5.76</v>
      </c>
      <c r="N273" s="382"/>
      <c r="O273" s="382" t="s">
        <v>314</v>
      </c>
      <c r="P273" s="382" t="s">
        <v>912</v>
      </c>
      <c r="Q273" s="513"/>
      <c r="R273" s="510"/>
    </row>
    <row r="274" spans="1:18" s="522" customFormat="1" ht="30" customHeight="1">
      <c r="A274" s="380">
        <v>83</v>
      </c>
      <c r="B274" s="381" t="s">
        <v>759</v>
      </c>
      <c r="C274" s="382" t="s">
        <v>314</v>
      </c>
      <c r="D274" s="382" t="s">
        <v>315</v>
      </c>
      <c r="E274" s="383" t="s">
        <v>56</v>
      </c>
      <c r="F274" s="383"/>
      <c r="G274" s="383" t="s">
        <v>139</v>
      </c>
      <c r="H274" s="557">
        <v>1.98</v>
      </c>
      <c r="I274" s="383"/>
      <c r="J274" s="528">
        <f t="shared" si="6"/>
        <v>1.98</v>
      </c>
      <c r="K274" s="383" t="s">
        <v>56</v>
      </c>
      <c r="L274" s="382">
        <v>1.98</v>
      </c>
      <c r="M274" s="382">
        <v>1.98</v>
      </c>
      <c r="N274" s="382"/>
      <c r="O274" s="382" t="s">
        <v>314</v>
      </c>
      <c r="P274" s="382" t="s">
        <v>912</v>
      </c>
      <c r="Q274" s="513"/>
      <c r="R274" s="510"/>
    </row>
    <row r="275" spans="1:18" s="522" customFormat="1" ht="30" customHeight="1">
      <c r="A275" s="380">
        <v>84</v>
      </c>
      <c r="B275" s="381" t="s">
        <v>760</v>
      </c>
      <c r="C275" s="382" t="s">
        <v>314</v>
      </c>
      <c r="D275" s="382" t="s">
        <v>315</v>
      </c>
      <c r="E275" s="383" t="s">
        <v>56</v>
      </c>
      <c r="F275" s="383"/>
      <c r="G275" s="383" t="s">
        <v>139</v>
      </c>
      <c r="H275" s="557">
        <v>0.174</v>
      </c>
      <c r="I275" s="383"/>
      <c r="J275" s="528">
        <f t="shared" si="6"/>
        <v>0.174</v>
      </c>
      <c r="K275" s="383" t="s">
        <v>56</v>
      </c>
      <c r="L275" s="382">
        <v>0.174</v>
      </c>
      <c r="M275" s="382">
        <v>0.174</v>
      </c>
      <c r="N275" s="382"/>
      <c r="O275" s="382" t="s">
        <v>314</v>
      </c>
      <c r="P275" s="382" t="s">
        <v>912</v>
      </c>
      <c r="Q275" s="513"/>
      <c r="R275" s="510"/>
    </row>
    <row r="276" spans="1:18" s="522" customFormat="1" ht="30" customHeight="1">
      <c r="A276" s="380">
        <v>85</v>
      </c>
      <c r="B276" s="381" t="s">
        <v>761</v>
      </c>
      <c r="C276" s="382" t="s">
        <v>314</v>
      </c>
      <c r="D276" s="382" t="s">
        <v>315</v>
      </c>
      <c r="E276" s="383" t="s">
        <v>56</v>
      </c>
      <c r="F276" s="383"/>
      <c r="G276" s="383" t="s">
        <v>139</v>
      </c>
      <c r="H276" s="557">
        <v>0.3144</v>
      </c>
      <c r="I276" s="383"/>
      <c r="J276" s="528">
        <f t="shared" si="6"/>
        <v>0.3144</v>
      </c>
      <c r="K276" s="383" t="s">
        <v>56</v>
      </c>
      <c r="L276" s="382">
        <v>0.3144</v>
      </c>
      <c r="M276" s="382">
        <v>0.3144</v>
      </c>
      <c r="N276" s="382"/>
      <c r="O276" s="382" t="s">
        <v>314</v>
      </c>
      <c r="P276" s="382" t="s">
        <v>912</v>
      </c>
      <c r="Q276" s="513"/>
      <c r="R276" s="510"/>
    </row>
    <row r="277" spans="1:18" s="522" customFormat="1" ht="30" customHeight="1">
      <c r="A277" s="380">
        <v>86</v>
      </c>
      <c r="B277" s="381" t="s">
        <v>762</v>
      </c>
      <c r="C277" s="382" t="s">
        <v>314</v>
      </c>
      <c r="D277" s="382" t="s">
        <v>315</v>
      </c>
      <c r="E277" s="383" t="s">
        <v>56</v>
      </c>
      <c r="F277" s="383"/>
      <c r="G277" s="383" t="s">
        <v>139</v>
      </c>
      <c r="H277" s="557">
        <v>0.504</v>
      </c>
      <c r="I277" s="383"/>
      <c r="J277" s="528">
        <f t="shared" si="6"/>
        <v>0.504</v>
      </c>
      <c r="K277" s="383" t="s">
        <v>56</v>
      </c>
      <c r="L277" s="382">
        <v>0.504</v>
      </c>
      <c r="M277" s="382">
        <v>0.504</v>
      </c>
      <c r="N277" s="382"/>
      <c r="O277" s="382" t="s">
        <v>314</v>
      </c>
      <c r="P277" s="382" t="s">
        <v>912</v>
      </c>
      <c r="Q277" s="513"/>
      <c r="R277" s="510"/>
    </row>
    <row r="278" spans="1:18" s="522" customFormat="1" ht="30" customHeight="1">
      <c r="A278" s="380">
        <v>87</v>
      </c>
      <c r="B278" s="381" t="s">
        <v>763</v>
      </c>
      <c r="C278" s="382" t="s">
        <v>314</v>
      </c>
      <c r="D278" s="382" t="s">
        <v>315</v>
      </c>
      <c r="E278" s="383" t="s">
        <v>56</v>
      </c>
      <c r="F278" s="383"/>
      <c r="G278" s="383" t="s">
        <v>139</v>
      </c>
      <c r="H278" s="557">
        <v>1.08</v>
      </c>
      <c r="I278" s="383"/>
      <c r="J278" s="528">
        <f t="shared" si="6"/>
        <v>1.08</v>
      </c>
      <c r="K278" s="383" t="s">
        <v>56</v>
      </c>
      <c r="L278" s="382">
        <v>1.08</v>
      </c>
      <c r="M278" s="382">
        <v>1.08</v>
      </c>
      <c r="N278" s="382"/>
      <c r="O278" s="382" t="s">
        <v>314</v>
      </c>
      <c r="P278" s="382" t="s">
        <v>912</v>
      </c>
      <c r="Q278" s="513"/>
      <c r="R278" s="510"/>
    </row>
    <row r="279" spans="1:18" s="522" customFormat="1" ht="16.5" customHeight="1">
      <c r="A279" s="380">
        <v>88</v>
      </c>
      <c r="B279" s="381" t="s">
        <v>764</v>
      </c>
      <c r="C279" s="382" t="s">
        <v>310</v>
      </c>
      <c r="D279" s="382" t="s">
        <v>311</v>
      </c>
      <c r="E279" s="383" t="s">
        <v>56</v>
      </c>
      <c r="F279" s="383"/>
      <c r="G279" s="383" t="s">
        <v>139</v>
      </c>
      <c r="H279" s="557">
        <v>3.3</v>
      </c>
      <c r="I279" s="383"/>
      <c r="J279" s="528">
        <f t="shared" si="6"/>
        <v>3.3</v>
      </c>
      <c r="K279" s="383" t="s">
        <v>56</v>
      </c>
      <c r="L279" s="382">
        <v>3.3</v>
      </c>
      <c r="M279" s="382">
        <v>3.3</v>
      </c>
      <c r="N279" s="382"/>
      <c r="O279" s="382" t="s">
        <v>310</v>
      </c>
      <c r="P279" s="382" t="s">
        <v>912</v>
      </c>
      <c r="Q279" s="513"/>
      <c r="R279" s="510"/>
    </row>
    <row r="280" spans="1:18" s="522" customFormat="1" ht="16.5" customHeight="1">
      <c r="A280" s="380">
        <v>89</v>
      </c>
      <c r="B280" s="381" t="s">
        <v>765</v>
      </c>
      <c r="C280" s="382" t="s">
        <v>310</v>
      </c>
      <c r="D280" s="382" t="s">
        <v>311</v>
      </c>
      <c r="E280" s="383" t="s">
        <v>56</v>
      </c>
      <c r="F280" s="383"/>
      <c r="G280" s="383" t="s">
        <v>139</v>
      </c>
      <c r="H280" s="557">
        <v>1.683</v>
      </c>
      <c r="I280" s="383"/>
      <c r="J280" s="528">
        <f t="shared" si="6"/>
        <v>1.683</v>
      </c>
      <c r="K280" s="383" t="s">
        <v>56</v>
      </c>
      <c r="L280" s="382">
        <v>1.683</v>
      </c>
      <c r="M280" s="382">
        <v>1.683</v>
      </c>
      <c r="N280" s="382"/>
      <c r="O280" s="382" t="s">
        <v>310</v>
      </c>
      <c r="P280" s="382" t="s">
        <v>912</v>
      </c>
      <c r="Q280" s="513"/>
      <c r="R280" s="510"/>
    </row>
    <row r="281" spans="1:18" s="522" customFormat="1" ht="30" customHeight="1">
      <c r="A281" s="380">
        <v>90</v>
      </c>
      <c r="B281" s="381" t="s">
        <v>766</v>
      </c>
      <c r="C281" s="382" t="s">
        <v>308</v>
      </c>
      <c r="D281" s="382" t="s">
        <v>309</v>
      </c>
      <c r="E281" s="383" t="s">
        <v>56</v>
      </c>
      <c r="F281" s="383"/>
      <c r="G281" s="383" t="s">
        <v>139</v>
      </c>
      <c r="H281" s="557">
        <v>0.18</v>
      </c>
      <c r="I281" s="383"/>
      <c r="J281" s="528">
        <f t="shared" si="6"/>
        <v>0.18</v>
      </c>
      <c r="K281" s="383" t="s">
        <v>56</v>
      </c>
      <c r="L281" s="382">
        <v>0.18</v>
      </c>
      <c r="M281" s="382">
        <v>0.18</v>
      </c>
      <c r="N281" s="382"/>
      <c r="O281" s="382" t="s">
        <v>308</v>
      </c>
      <c r="P281" s="382" t="s">
        <v>912</v>
      </c>
      <c r="Q281" s="513"/>
      <c r="R281" s="510"/>
    </row>
    <row r="282" spans="1:18" s="522" customFormat="1" ht="30" customHeight="1">
      <c r="A282" s="380">
        <v>91</v>
      </c>
      <c r="B282" s="381" t="s">
        <v>767</v>
      </c>
      <c r="C282" s="382" t="s">
        <v>308</v>
      </c>
      <c r="D282" s="382" t="s">
        <v>309</v>
      </c>
      <c r="E282" s="383" t="s">
        <v>56</v>
      </c>
      <c r="F282" s="383"/>
      <c r="G282" s="383" t="s">
        <v>139</v>
      </c>
      <c r="H282" s="557">
        <v>0.264</v>
      </c>
      <c r="I282" s="383"/>
      <c r="J282" s="528">
        <f t="shared" si="6"/>
        <v>0.264</v>
      </c>
      <c r="K282" s="383" t="s">
        <v>56</v>
      </c>
      <c r="L282" s="382">
        <v>0.264</v>
      </c>
      <c r="M282" s="382">
        <v>0.264</v>
      </c>
      <c r="N282" s="382"/>
      <c r="O282" s="382" t="s">
        <v>308</v>
      </c>
      <c r="P282" s="382" t="s">
        <v>912</v>
      </c>
      <c r="Q282" s="513"/>
      <c r="R282" s="510"/>
    </row>
    <row r="283" spans="1:18" s="522" customFormat="1" ht="30" customHeight="1">
      <c r="A283" s="380">
        <v>92</v>
      </c>
      <c r="B283" s="381" t="s">
        <v>768</v>
      </c>
      <c r="C283" s="382" t="s">
        <v>308</v>
      </c>
      <c r="D283" s="382" t="s">
        <v>309</v>
      </c>
      <c r="E283" s="383" t="s">
        <v>56</v>
      </c>
      <c r="F283" s="383"/>
      <c r="G283" s="383" t="s">
        <v>139</v>
      </c>
      <c r="H283" s="557">
        <v>1.062</v>
      </c>
      <c r="I283" s="383"/>
      <c r="J283" s="528">
        <f t="shared" si="6"/>
        <v>1.062</v>
      </c>
      <c r="K283" s="383" t="s">
        <v>56</v>
      </c>
      <c r="L283" s="382">
        <v>1.062</v>
      </c>
      <c r="M283" s="382">
        <v>1.062</v>
      </c>
      <c r="N283" s="382"/>
      <c r="O283" s="382" t="s">
        <v>308</v>
      </c>
      <c r="P283" s="382" t="s">
        <v>912</v>
      </c>
      <c r="Q283" s="513"/>
      <c r="R283" s="510"/>
    </row>
    <row r="284" spans="1:18" s="522" customFormat="1" ht="41.25" customHeight="1">
      <c r="A284" s="380">
        <v>93</v>
      </c>
      <c r="B284" s="381" t="s">
        <v>769</v>
      </c>
      <c r="C284" s="382" t="s">
        <v>308</v>
      </c>
      <c r="D284" s="382" t="s">
        <v>309</v>
      </c>
      <c r="E284" s="383" t="s">
        <v>56</v>
      </c>
      <c r="F284" s="383"/>
      <c r="G284" s="383" t="s">
        <v>139</v>
      </c>
      <c r="H284" s="557">
        <v>1.77</v>
      </c>
      <c r="I284" s="383"/>
      <c r="J284" s="528">
        <f t="shared" si="6"/>
        <v>1.77</v>
      </c>
      <c r="K284" s="383" t="s">
        <v>56</v>
      </c>
      <c r="L284" s="382">
        <v>1.77</v>
      </c>
      <c r="M284" s="382">
        <v>1.77</v>
      </c>
      <c r="N284" s="382"/>
      <c r="O284" s="382" t="s">
        <v>308</v>
      </c>
      <c r="P284" s="382" t="s">
        <v>912</v>
      </c>
      <c r="Q284" s="513"/>
      <c r="R284" s="510"/>
    </row>
    <row r="285" spans="1:18" s="522" customFormat="1" ht="16.5" customHeight="1">
      <c r="A285" s="380">
        <v>94</v>
      </c>
      <c r="B285" s="381" t="s">
        <v>770</v>
      </c>
      <c r="C285" s="382" t="s">
        <v>308</v>
      </c>
      <c r="D285" s="382" t="s">
        <v>309</v>
      </c>
      <c r="E285" s="383" t="s">
        <v>56</v>
      </c>
      <c r="F285" s="383"/>
      <c r="G285" s="383" t="s">
        <v>139</v>
      </c>
      <c r="H285" s="557">
        <v>1.557</v>
      </c>
      <c r="I285" s="383"/>
      <c r="J285" s="528">
        <f t="shared" si="6"/>
        <v>1.557</v>
      </c>
      <c r="K285" s="383" t="s">
        <v>56</v>
      </c>
      <c r="L285" s="382">
        <v>1.557</v>
      </c>
      <c r="M285" s="382">
        <v>1.557</v>
      </c>
      <c r="N285" s="382"/>
      <c r="O285" s="382" t="s">
        <v>308</v>
      </c>
      <c r="P285" s="382" t="s">
        <v>912</v>
      </c>
      <c r="Q285" s="513"/>
      <c r="R285" s="510"/>
    </row>
    <row r="286" spans="1:18" s="522" customFormat="1" ht="41.25" customHeight="1">
      <c r="A286" s="380">
        <v>95</v>
      </c>
      <c r="B286" s="381" t="s">
        <v>916</v>
      </c>
      <c r="C286" s="382" t="s">
        <v>308</v>
      </c>
      <c r="D286" s="382" t="s">
        <v>309</v>
      </c>
      <c r="E286" s="383" t="s">
        <v>56</v>
      </c>
      <c r="F286" s="383"/>
      <c r="G286" s="383" t="s">
        <v>139</v>
      </c>
      <c r="H286" s="557">
        <v>6.615</v>
      </c>
      <c r="I286" s="383"/>
      <c r="J286" s="528">
        <f t="shared" si="6"/>
        <v>6.615</v>
      </c>
      <c r="K286" s="383" t="s">
        <v>56</v>
      </c>
      <c r="L286" s="382">
        <v>6.615</v>
      </c>
      <c r="M286" s="382">
        <v>6.615</v>
      </c>
      <c r="N286" s="382"/>
      <c r="O286" s="382" t="s">
        <v>308</v>
      </c>
      <c r="P286" s="382" t="s">
        <v>912</v>
      </c>
      <c r="Q286" s="513"/>
      <c r="R286" s="510"/>
    </row>
    <row r="287" spans="1:18" s="522" customFormat="1" ht="30" customHeight="1">
      <c r="A287" s="380">
        <v>96</v>
      </c>
      <c r="B287" s="381" t="s">
        <v>771</v>
      </c>
      <c r="C287" s="382" t="s">
        <v>308</v>
      </c>
      <c r="D287" s="382" t="s">
        <v>309</v>
      </c>
      <c r="E287" s="383" t="s">
        <v>56</v>
      </c>
      <c r="F287" s="383"/>
      <c r="G287" s="383" t="s">
        <v>139</v>
      </c>
      <c r="H287" s="557">
        <v>0.432</v>
      </c>
      <c r="I287" s="383"/>
      <c r="J287" s="528">
        <f t="shared" si="6"/>
        <v>0.432</v>
      </c>
      <c r="K287" s="383" t="s">
        <v>56</v>
      </c>
      <c r="L287" s="382">
        <v>0.432</v>
      </c>
      <c r="M287" s="382">
        <v>0.432</v>
      </c>
      <c r="N287" s="382"/>
      <c r="O287" s="382" t="s">
        <v>308</v>
      </c>
      <c r="P287" s="382" t="s">
        <v>912</v>
      </c>
      <c r="Q287" s="513"/>
      <c r="R287" s="510"/>
    </row>
    <row r="288" spans="1:18" s="522" customFormat="1" ht="30" customHeight="1">
      <c r="A288" s="380">
        <v>97</v>
      </c>
      <c r="B288" s="381" t="s">
        <v>772</v>
      </c>
      <c r="C288" s="382" t="s">
        <v>308</v>
      </c>
      <c r="D288" s="382" t="s">
        <v>309</v>
      </c>
      <c r="E288" s="383" t="s">
        <v>56</v>
      </c>
      <c r="F288" s="383"/>
      <c r="G288" s="383" t="s">
        <v>139</v>
      </c>
      <c r="H288" s="557">
        <v>1.656</v>
      </c>
      <c r="I288" s="383"/>
      <c r="J288" s="528">
        <f t="shared" si="6"/>
        <v>1.656</v>
      </c>
      <c r="K288" s="383" t="s">
        <v>56</v>
      </c>
      <c r="L288" s="382">
        <v>1.656</v>
      </c>
      <c r="M288" s="382">
        <v>1.656</v>
      </c>
      <c r="N288" s="382"/>
      <c r="O288" s="382" t="s">
        <v>308</v>
      </c>
      <c r="P288" s="382" t="s">
        <v>912</v>
      </c>
      <c r="Q288" s="513"/>
      <c r="R288" s="510"/>
    </row>
    <row r="289" spans="1:18" s="522" customFormat="1" ht="30" customHeight="1">
      <c r="A289" s="380">
        <v>98</v>
      </c>
      <c r="B289" s="381" t="s">
        <v>773</v>
      </c>
      <c r="C289" s="382" t="s">
        <v>308</v>
      </c>
      <c r="D289" s="382" t="s">
        <v>309</v>
      </c>
      <c r="E289" s="383" t="s">
        <v>56</v>
      </c>
      <c r="F289" s="383"/>
      <c r="G289" s="383" t="s">
        <v>139</v>
      </c>
      <c r="H289" s="557">
        <v>0.1644</v>
      </c>
      <c r="I289" s="383"/>
      <c r="J289" s="528">
        <f t="shared" si="6"/>
        <v>0.1644</v>
      </c>
      <c r="K289" s="383" t="s">
        <v>56</v>
      </c>
      <c r="L289" s="382">
        <v>0.1644</v>
      </c>
      <c r="M289" s="382">
        <v>0.1644</v>
      </c>
      <c r="N289" s="382"/>
      <c r="O289" s="382" t="s">
        <v>308</v>
      </c>
      <c r="P289" s="382" t="s">
        <v>912</v>
      </c>
      <c r="Q289" s="513"/>
      <c r="R289" s="510"/>
    </row>
    <row r="290" spans="1:18" s="522" customFormat="1" ht="41.25" customHeight="1">
      <c r="A290" s="380">
        <v>99</v>
      </c>
      <c r="B290" s="381" t="s">
        <v>774</v>
      </c>
      <c r="C290" s="382" t="s">
        <v>308</v>
      </c>
      <c r="D290" s="382" t="s">
        <v>309</v>
      </c>
      <c r="E290" s="383" t="s">
        <v>56</v>
      </c>
      <c r="F290" s="383"/>
      <c r="G290" s="383" t="s">
        <v>139</v>
      </c>
      <c r="H290" s="557">
        <v>0.594</v>
      </c>
      <c r="I290" s="383"/>
      <c r="J290" s="528">
        <f t="shared" si="6"/>
        <v>0.594</v>
      </c>
      <c r="K290" s="383" t="s">
        <v>56</v>
      </c>
      <c r="L290" s="382">
        <v>0.594</v>
      </c>
      <c r="M290" s="382">
        <v>0.594</v>
      </c>
      <c r="N290" s="382"/>
      <c r="O290" s="382" t="s">
        <v>308</v>
      </c>
      <c r="P290" s="382" t="s">
        <v>912</v>
      </c>
      <c r="Q290" s="513"/>
      <c r="R290" s="510"/>
    </row>
    <row r="291" spans="1:18" s="522" customFormat="1" ht="30" customHeight="1">
      <c r="A291" s="380">
        <v>100</v>
      </c>
      <c r="B291" s="381" t="s">
        <v>775</v>
      </c>
      <c r="C291" s="382" t="s">
        <v>308</v>
      </c>
      <c r="D291" s="382" t="s">
        <v>309</v>
      </c>
      <c r="E291" s="383" t="s">
        <v>56</v>
      </c>
      <c r="F291" s="383"/>
      <c r="G291" s="383" t="s">
        <v>139</v>
      </c>
      <c r="H291" s="557">
        <v>6.976</v>
      </c>
      <c r="I291" s="383"/>
      <c r="J291" s="528">
        <f t="shared" si="6"/>
        <v>6.976</v>
      </c>
      <c r="K291" s="383" t="s">
        <v>56</v>
      </c>
      <c r="L291" s="382">
        <v>6.976</v>
      </c>
      <c r="M291" s="382">
        <v>6.976</v>
      </c>
      <c r="N291" s="382"/>
      <c r="O291" s="382" t="s">
        <v>308</v>
      </c>
      <c r="P291" s="382" t="s">
        <v>912</v>
      </c>
      <c r="Q291" s="513"/>
      <c r="R291" s="510"/>
    </row>
    <row r="292" spans="1:18" s="522" customFormat="1" ht="30" customHeight="1">
      <c r="A292" s="380">
        <v>101</v>
      </c>
      <c r="B292" s="381" t="s">
        <v>776</v>
      </c>
      <c r="C292" s="382" t="s">
        <v>308</v>
      </c>
      <c r="D292" s="382" t="s">
        <v>309</v>
      </c>
      <c r="E292" s="383" t="s">
        <v>56</v>
      </c>
      <c r="F292" s="383"/>
      <c r="G292" s="383" t="s">
        <v>139</v>
      </c>
      <c r="H292" s="557">
        <v>0.264</v>
      </c>
      <c r="I292" s="383"/>
      <c r="J292" s="528">
        <f t="shared" si="6"/>
        <v>0.264</v>
      </c>
      <c r="K292" s="383" t="s">
        <v>56</v>
      </c>
      <c r="L292" s="382">
        <v>0.264</v>
      </c>
      <c r="M292" s="382">
        <v>0.264</v>
      </c>
      <c r="N292" s="382"/>
      <c r="O292" s="382" t="s">
        <v>308</v>
      </c>
      <c r="P292" s="382" t="s">
        <v>912</v>
      </c>
      <c r="Q292" s="513"/>
      <c r="R292" s="510"/>
    </row>
    <row r="293" spans="1:18" s="522" customFormat="1" ht="30" customHeight="1">
      <c r="A293" s="380">
        <v>102</v>
      </c>
      <c r="B293" s="381" t="s">
        <v>777</v>
      </c>
      <c r="C293" s="382" t="s">
        <v>308</v>
      </c>
      <c r="D293" s="382" t="s">
        <v>309</v>
      </c>
      <c r="E293" s="383" t="s">
        <v>56</v>
      </c>
      <c r="F293" s="383"/>
      <c r="G293" s="383" t="s">
        <v>139</v>
      </c>
      <c r="H293" s="557">
        <v>0.636</v>
      </c>
      <c r="I293" s="383"/>
      <c r="J293" s="528">
        <f aca="true" t="shared" si="7" ref="J293:J356">H293-F293</f>
        <v>0.636</v>
      </c>
      <c r="K293" s="383" t="s">
        <v>56</v>
      </c>
      <c r="L293" s="382">
        <v>0.636</v>
      </c>
      <c r="M293" s="382">
        <v>0.636</v>
      </c>
      <c r="N293" s="382"/>
      <c r="O293" s="382" t="s">
        <v>308</v>
      </c>
      <c r="P293" s="382" t="s">
        <v>912</v>
      </c>
      <c r="Q293" s="513"/>
      <c r="R293" s="510"/>
    </row>
    <row r="294" spans="1:18" s="522" customFormat="1" ht="30" customHeight="1">
      <c r="A294" s="380">
        <v>103</v>
      </c>
      <c r="B294" s="381" t="s">
        <v>500</v>
      </c>
      <c r="C294" s="382" t="s">
        <v>304</v>
      </c>
      <c r="D294" s="382" t="s">
        <v>305</v>
      </c>
      <c r="E294" s="383" t="s">
        <v>56</v>
      </c>
      <c r="F294" s="383"/>
      <c r="G294" s="383" t="s">
        <v>139</v>
      </c>
      <c r="H294" s="557">
        <v>1.7</v>
      </c>
      <c r="I294" s="383"/>
      <c r="J294" s="528">
        <f t="shared" si="7"/>
        <v>1.7</v>
      </c>
      <c r="K294" s="383" t="s">
        <v>56</v>
      </c>
      <c r="L294" s="382">
        <v>1.7</v>
      </c>
      <c r="M294" s="382">
        <v>1.7</v>
      </c>
      <c r="N294" s="382"/>
      <c r="O294" s="382" t="s">
        <v>304</v>
      </c>
      <c r="P294" s="382" t="s">
        <v>912</v>
      </c>
      <c r="Q294" s="513"/>
      <c r="R294" s="510"/>
    </row>
    <row r="295" spans="1:18" s="522" customFormat="1" ht="16.5" customHeight="1">
      <c r="A295" s="380"/>
      <c r="B295" s="381"/>
      <c r="C295" s="382"/>
      <c r="D295" s="382"/>
      <c r="E295" s="383"/>
      <c r="F295" s="383"/>
      <c r="G295" s="383" t="s">
        <v>139</v>
      </c>
      <c r="H295" s="557"/>
      <c r="I295" s="383"/>
      <c r="J295" s="528">
        <f t="shared" si="7"/>
        <v>0</v>
      </c>
      <c r="K295" s="383"/>
      <c r="L295" s="382">
        <v>0</v>
      </c>
      <c r="M295" s="382">
        <v>0</v>
      </c>
      <c r="N295" s="382"/>
      <c r="O295" s="382"/>
      <c r="P295" s="382"/>
      <c r="Q295" s="513"/>
      <c r="R295" s="510"/>
    </row>
    <row r="296" spans="1:18" s="554" customFormat="1" ht="16.5" customHeight="1">
      <c r="A296" s="558"/>
      <c r="B296" s="559" t="s">
        <v>778</v>
      </c>
      <c r="C296" s="560"/>
      <c r="D296" s="560"/>
      <c r="E296" s="561"/>
      <c r="F296" s="561"/>
      <c r="G296" s="561" t="s">
        <v>139</v>
      </c>
      <c r="H296" s="562"/>
      <c r="I296" s="561"/>
      <c r="J296" s="563">
        <f t="shared" si="7"/>
        <v>0</v>
      </c>
      <c r="K296" s="561"/>
      <c r="L296" s="560">
        <v>0</v>
      </c>
      <c r="M296" s="560"/>
      <c r="N296" s="560"/>
      <c r="O296" s="560"/>
      <c r="P296" s="570"/>
      <c r="Q296" s="552"/>
      <c r="R296" s="553"/>
    </row>
    <row r="297" spans="1:18" s="522" customFormat="1" ht="16.5" customHeight="1">
      <c r="A297" s="380">
        <v>1</v>
      </c>
      <c r="B297" s="381" t="s">
        <v>779</v>
      </c>
      <c r="C297" s="382" t="s">
        <v>304</v>
      </c>
      <c r="D297" s="382" t="s">
        <v>305</v>
      </c>
      <c r="E297" s="383" t="s">
        <v>56</v>
      </c>
      <c r="F297" s="383"/>
      <c r="G297" s="383" t="s">
        <v>139</v>
      </c>
      <c r="H297" s="557">
        <v>0.5</v>
      </c>
      <c r="I297" s="383"/>
      <c r="J297" s="528">
        <f t="shared" si="7"/>
        <v>0.5</v>
      </c>
      <c r="K297" s="383" t="s">
        <v>56</v>
      </c>
      <c r="L297" s="382">
        <v>0.5</v>
      </c>
      <c r="M297" s="382">
        <v>0.5</v>
      </c>
      <c r="N297" s="382"/>
      <c r="O297" s="382" t="s">
        <v>304</v>
      </c>
      <c r="P297" s="382" t="s">
        <v>912</v>
      </c>
      <c r="Q297" s="513"/>
      <c r="R297" s="510"/>
    </row>
    <row r="298" spans="1:18" s="522" customFormat="1" ht="16.5" customHeight="1">
      <c r="A298" s="380">
        <v>2</v>
      </c>
      <c r="B298" s="381" t="s">
        <v>779</v>
      </c>
      <c r="C298" s="382" t="s">
        <v>308</v>
      </c>
      <c r="D298" s="382" t="s">
        <v>309</v>
      </c>
      <c r="E298" s="383" t="s">
        <v>56</v>
      </c>
      <c r="F298" s="383"/>
      <c r="G298" s="383" t="s">
        <v>139</v>
      </c>
      <c r="H298" s="557">
        <v>0.5</v>
      </c>
      <c r="I298" s="383"/>
      <c r="J298" s="528">
        <f t="shared" si="7"/>
        <v>0.5</v>
      </c>
      <c r="K298" s="383" t="s">
        <v>56</v>
      </c>
      <c r="L298" s="382">
        <v>0.5</v>
      </c>
      <c r="M298" s="382">
        <v>0.5</v>
      </c>
      <c r="N298" s="382"/>
      <c r="O298" s="382" t="s">
        <v>308</v>
      </c>
      <c r="P298" s="382" t="s">
        <v>912</v>
      </c>
      <c r="Q298" s="513"/>
      <c r="R298" s="510"/>
    </row>
    <row r="299" spans="1:18" s="522" customFormat="1" ht="30" customHeight="1">
      <c r="A299" s="380">
        <v>3</v>
      </c>
      <c r="B299" s="381" t="s">
        <v>780</v>
      </c>
      <c r="C299" s="382" t="s">
        <v>302</v>
      </c>
      <c r="D299" s="382" t="s">
        <v>303</v>
      </c>
      <c r="E299" s="383" t="s">
        <v>56</v>
      </c>
      <c r="F299" s="383"/>
      <c r="G299" s="383" t="s">
        <v>139</v>
      </c>
      <c r="H299" s="557">
        <v>1</v>
      </c>
      <c r="I299" s="383"/>
      <c r="J299" s="528">
        <f t="shared" si="7"/>
        <v>1</v>
      </c>
      <c r="K299" s="383" t="s">
        <v>56</v>
      </c>
      <c r="L299" s="382">
        <v>1</v>
      </c>
      <c r="M299" s="382">
        <v>1</v>
      </c>
      <c r="N299" s="382"/>
      <c r="O299" s="382" t="s">
        <v>302</v>
      </c>
      <c r="P299" s="382" t="s">
        <v>912</v>
      </c>
      <c r="Q299" s="513"/>
      <c r="R299" s="510"/>
    </row>
    <row r="300" spans="1:18" s="522" customFormat="1" ht="16.5" customHeight="1">
      <c r="A300" s="380">
        <v>4</v>
      </c>
      <c r="B300" s="381" t="s">
        <v>781</v>
      </c>
      <c r="C300" s="382" t="s">
        <v>300</v>
      </c>
      <c r="D300" s="382" t="s">
        <v>301</v>
      </c>
      <c r="E300" s="383" t="s">
        <v>56</v>
      </c>
      <c r="F300" s="383"/>
      <c r="G300" s="383" t="s">
        <v>139</v>
      </c>
      <c r="H300" s="557">
        <v>1.5</v>
      </c>
      <c r="I300" s="383"/>
      <c r="J300" s="528">
        <f t="shared" si="7"/>
        <v>1.5</v>
      </c>
      <c r="K300" s="383" t="s">
        <v>56</v>
      </c>
      <c r="L300" s="382">
        <v>1.5</v>
      </c>
      <c r="M300" s="382">
        <v>1.5</v>
      </c>
      <c r="N300" s="382"/>
      <c r="O300" s="382" t="s">
        <v>300</v>
      </c>
      <c r="P300" s="382" t="s">
        <v>912</v>
      </c>
      <c r="Q300" s="513"/>
      <c r="R300" s="510"/>
    </row>
    <row r="301" spans="1:18" s="522" customFormat="1" ht="30" customHeight="1">
      <c r="A301" s="380">
        <v>5</v>
      </c>
      <c r="B301" s="381" t="s">
        <v>959</v>
      </c>
      <c r="C301" s="382" t="s">
        <v>300</v>
      </c>
      <c r="D301" s="382" t="s">
        <v>301</v>
      </c>
      <c r="E301" s="383" t="s">
        <v>56</v>
      </c>
      <c r="F301" s="383"/>
      <c r="G301" s="383" t="s">
        <v>139</v>
      </c>
      <c r="H301" s="557">
        <v>0.45</v>
      </c>
      <c r="I301" s="383"/>
      <c r="J301" s="528">
        <f t="shared" si="7"/>
        <v>0.45</v>
      </c>
      <c r="K301" s="383" t="s">
        <v>984</v>
      </c>
      <c r="L301" s="382">
        <v>1.5</v>
      </c>
      <c r="M301" s="382">
        <v>1.5</v>
      </c>
      <c r="N301" s="382"/>
      <c r="O301" s="382" t="s">
        <v>983</v>
      </c>
      <c r="P301" s="382"/>
      <c r="Q301" s="513"/>
      <c r="R301" s="510"/>
    </row>
    <row r="302" spans="1:18" s="522" customFormat="1" ht="16.5" customHeight="1">
      <c r="A302" s="380"/>
      <c r="B302" s="381"/>
      <c r="C302" s="382"/>
      <c r="D302" s="382"/>
      <c r="E302" s="383"/>
      <c r="F302" s="383"/>
      <c r="G302" s="383" t="s">
        <v>139</v>
      </c>
      <c r="H302" s="557"/>
      <c r="I302" s="383"/>
      <c r="J302" s="528">
        <f t="shared" si="7"/>
        <v>0</v>
      </c>
      <c r="K302" s="383"/>
      <c r="L302" s="382">
        <v>0</v>
      </c>
      <c r="M302" s="382">
        <v>0</v>
      </c>
      <c r="N302" s="382"/>
      <c r="O302" s="382"/>
      <c r="P302" s="382"/>
      <c r="Q302" s="513"/>
      <c r="R302" s="510"/>
    </row>
    <row r="303" spans="1:18" s="554" customFormat="1" ht="16.5" customHeight="1">
      <c r="A303" s="558"/>
      <c r="B303" s="559" t="s">
        <v>782</v>
      </c>
      <c r="C303" s="560"/>
      <c r="D303" s="560"/>
      <c r="E303" s="561"/>
      <c r="F303" s="561"/>
      <c r="G303" s="561" t="s">
        <v>139</v>
      </c>
      <c r="H303" s="562"/>
      <c r="I303" s="561"/>
      <c r="J303" s="563">
        <f t="shared" si="7"/>
        <v>0</v>
      </c>
      <c r="K303" s="561"/>
      <c r="L303" s="560">
        <v>0</v>
      </c>
      <c r="M303" s="560"/>
      <c r="N303" s="560"/>
      <c r="O303" s="560"/>
      <c r="P303" s="570"/>
      <c r="Q303" s="552"/>
      <c r="R303" s="553"/>
    </row>
    <row r="304" spans="1:18" s="522" customFormat="1" ht="16.5" customHeight="1">
      <c r="A304" s="380">
        <v>1</v>
      </c>
      <c r="B304" s="381" t="s">
        <v>337</v>
      </c>
      <c r="C304" s="382" t="s">
        <v>300</v>
      </c>
      <c r="D304" s="382" t="s">
        <v>301</v>
      </c>
      <c r="E304" s="383" t="s">
        <v>56</v>
      </c>
      <c r="F304" s="383"/>
      <c r="G304" s="383" t="s">
        <v>139</v>
      </c>
      <c r="H304" s="557">
        <v>3.8225</v>
      </c>
      <c r="I304" s="383"/>
      <c r="J304" s="528">
        <f t="shared" si="7"/>
        <v>3.8225</v>
      </c>
      <c r="K304" s="383" t="s">
        <v>56</v>
      </c>
      <c r="L304" s="382">
        <v>3.8225</v>
      </c>
      <c r="M304" s="382">
        <v>3.8225</v>
      </c>
      <c r="N304" s="382"/>
      <c r="O304" s="382" t="s">
        <v>300</v>
      </c>
      <c r="P304" s="382" t="s">
        <v>868</v>
      </c>
      <c r="Q304" s="513"/>
      <c r="R304" s="510"/>
    </row>
    <row r="305" spans="1:18" s="522" customFormat="1" ht="16.5" customHeight="1">
      <c r="A305" s="380">
        <v>2</v>
      </c>
      <c r="B305" s="381" t="s">
        <v>338</v>
      </c>
      <c r="C305" s="382" t="s">
        <v>302</v>
      </c>
      <c r="D305" s="382" t="s">
        <v>303</v>
      </c>
      <c r="E305" s="383" t="s">
        <v>56</v>
      </c>
      <c r="F305" s="383"/>
      <c r="G305" s="383" t="s">
        <v>139</v>
      </c>
      <c r="H305" s="557">
        <v>3.126336000000002</v>
      </c>
      <c r="I305" s="383"/>
      <c r="J305" s="528">
        <f t="shared" si="7"/>
        <v>3.126336000000002</v>
      </c>
      <c r="K305" s="383" t="s">
        <v>56</v>
      </c>
      <c r="L305" s="382">
        <v>3.126336000000002</v>
      </c>
      <c r="M305" s="382">
        <v>3.126336000000002</v>
      </c>
      <c r="N305" s="382"/>
      <c r="O305" s="382" t="s">
        <v>302</v>
      </c>
      <c r="P305" s="382" t="s">
        <v>868</v>
      </c>
      <c r="Q305" s="513"/>
      <c r="R305" s="510"/>
    </row>
    <row r="306" spans="1:18" s="522" customFormat="1" ht="16.5" customHeight="1">
      <c r="A306" s="380">
        <v>3</v>
      </c>
      <c r="B306" s="381" t="s">
        <v>339</v>
      </c>
      <c r="C306" s="382" t="s">
        <v>304</v>
      </c>
      <c r="D306" s="382" t="s">
        <v>305</v>
      </c>
      <c r="E306" s="383" t="s">
        <v>56</v>
      </c>
      <c r="F306" s="383"/>
      <c r="G306" s="383" t="s">
        <v>139</v>
      </c>
      <c r="H306" s="557">
        <v>5.265823300000001</v>
      </c>
      <c r="I306" s="383"/>
      <c r="J306" s="528">
        <f t="shared" si="7"/>
        <v>5.265823300000001</v>
      </c>
      <c r="K306" s="383" t="s">
        <v>56</v>
      </c>
      <c r="L306" s="382">
        <v>5.265823300000001</v>
      </c>
      <c r="M306" s="382">
        <v>5.265823300000001</v>
      </c>
      <c r="N306" s="382"/>
      <c r="O306" s="382" t="s">
        <v>304</v>
      </c>
      <c r="P306" s="382" t="s">
        <v>868</v>
      </c>
      <c r="Q306" s="513"/>
      <c r="R306" s="510"/>
    </row>
    <row r="307" spans="1:18" s="522" customFormat="1" ht="16.5" customHeight="1">
      <c r="A307" s="380">
        <v>4</v>
      </c>
      <c r="B307" s="381" t="s">
        <v>340</v>
      </c>
      <c r="C307" s="382" t="s">
        <v>306</v>
      </c>
      <c r="D307" s="382" t="s">
        <v>307</v>
      </c>
      <c r="E307" s="383" t="s">
        <v>56</v>
      </c>
      <c r="F307" s="383"/>
      <c r="G307" s="383" t="s">
        <v>139</v>
      </c>
      <c r="H307" s="557">
        <v>3.8934</v>
      </c>
      <c r="I307" s="383"/>
      <c r="J307" s="528">
        <f t="shared" si="7"/>
        <v>3.8934</v>
      </c>
      <c r="K307" s="383" t="s">
        <v>56</v>
      </c>
      <c r="L307" s="382">
        <v>3.8934</v>
      </c>
      <c r="M307" s="382">
        <v>3.8934</v>
      </c>
      <c r="N307" s="382"/>
      <c r="O307" s="382" t="s">
        <v>306</v>
      </c>
      <c r="P307" s="382" t="s">
        <v>868</v>
      </c>
      <c r="Q307" s="513"/>
      <c r="R307" s="510"/>
    </row>
    <row r="308" spans="1:18" s="522" customFormat="1" ht="16.5" customHeight="1">
      <c r="A308" s="380">
        <v>5</v>
      </c>
      <c r="B308" s="381" t="s">
        <v>341</v>
      </c>
      <c r="C308" s="382" t="s">
        <v>308</v>
      </c>
      <c r="D308" s="382" t="s">
        <v>309</v>
      </c>
      <c r="E308" s="383" t="s">
        <v>56</v>
      </c>
      <c r="F308" s="383"/>
      <c r="G308" s="383" t="s">
        <v>139</v>
      </c>
      <c r="H308" s="557">
        <v>3.5639</v>
      </c>
      <c r="I308" s="383"/>
      <c r="J308" s="528">
        <f t="shared" si="7"/>
        <v>3.5639</v>
      </c>
      <c r="K308" s="383" t="s">
        <v>56</v>
      </c>
      <c r="L308" s="382">
        <v>3.5639</v>
      </c>
      <c r="M308" s="382">
        <v>3.5639</v>
      </c>
      <c r="N308" s="382"/>
      <c r="O308" s="382" t="s">
        <v>308</v>
      </c>
      <c r="P308" s="382" t="s">
        <v>868</v>
      </c>
      <c r="Q308" s="513"/>
      <c r="R308" s="510"/>
    </row>
    <row r="309" spans="1:18" s="522" customFormat="1" ht="16.5" customHeight="1">
      <c r="A309" s="380">
        <v>6</v>
      </c>
      <c r="B309" s="381" t="s">
        <v>342</v>
      </c>
      <c r="C309" s="382" t="s">
        <v>310</v>
      </c>
      <c r="D309" s="382" t="s">
        <v>311</v>
      </c>
      <c r="E309" s="383" t="s">
        <v>56</v>
      </c>
      <c r="F309" s="383"/>
      <c r="G309" s="383" t="s">
        <v>139</v>
      </c>
      <c r="H309" s="557">
        <v>2.873</v>
      </c>
      <c r="I309" s="383"/>
      <c r="J309" s="528">
        <f t="shared" si="7"/>
        <v>2.873</v>
      </c>
      <c r="K309" s="383" t="s">
        <v>56</v>
      </c>
      <c r="L309" s="382">
        <v>2.873</v>
      </c>
      <c r="M309" s="382">
        <v>2.873</v>
      </c>
      <c r="N309" s="382"/>
      <c r="O309" s="382" t="s">
        <v>310</v>
      </c>
      <c r="P309" s="382" t="s">
        <v>868</v>
      </c>
      <c r="Q309" s="513"/>
      <c r="R309" s="510"/>
    </row>
    <row r="310" spans="1:18" s="522" customFormat="1" ht="16.5" customHeight="1">
      <c r="A310" s="380">
        <v>7</v>
      </c>
      <c r="B310" s="381" t="s">
        <v>343</v>
      </c>
      <c r="C310" s="382" t="s">
        <v>312</v>
      </c>
      <c r="D310" s="382" t="s">
        <v>313</v>
      </c>
      <c r="E310" s="383" t="s">
        <v>56</v>
      </c>
      <c r="F310" s="383"/>
      <c r="G310" s="383" t="s">
        <v>139</v>
      </c>
      <c r="H310" s="557">
        <v>4.4903</v>
      </c>
      <c r="I310" s="383"/>
      <c r="J310" s="528">
        <f t="shared" si="7"/>
        <v>4.4903</v>
      </c>
      <c r="K310" s="383" t="s">
        <v>56</v>
      </c>
      <c r="L310" s="382">
        <v>4.4903</v>
      </c>
      <c r="M310" s="382">
        <v>4.4903</v>
      </c>
      <c r="N310" s="382"/>
      <c r="O310" s="382" t="s">
        <v>312</v>
      </c>
      <c r="P310" s="382" t="s">
        <v>868</v>
      </c>
      <c r="Q310" s="513"/>
      <c r="R310" s="510"/>
    </row>
    <row r="311" spans="1:18" s="522" customFormat="1" ht="16.5" customHeight="1">
      <c r="A311" s="380">
        <v>8</v>
      </c>
      <c r="B311" s="381" t="s">
        <v>344</v>
      </c>
      <c r="C311" s="382" t="s">
        <v>314</v>
      </c>
      <c r="D311" s="382" t="s">
        <v>315</v>
      </c>
      <c r="E311" s="383" t="s">
        <v>56</v>
      </c>
      <c r="F311" s="383"/>
      <c r="G311" s="383" t="s">
        <v>139</v>
      </c>
      <c r="H311" s="557">
        <v>5.6505</v>
      </c>
      <c r="I311" s="383"/>
      <c r="J311" s="528">
        <f t="shared" si="7"/>
        <v>5.6505</v>
      </c>
      <c r="K311" s="383" t="s">
        <v>56</v>
      </c>
      <c r="L311" s="382">
        <v>5.6505</v>
      </c>
      <c r="M311" s="382">
        <v>5.6505</v>
      </c>
      <c r="N311" s="382"/>
      <c r="O311" s="382" t="s">
        <v>314</v>
      </c>
      <c r="P311" s="382" t="s">
        <v>868</v>
      </c>
      <c r="Q311" s="513"/>
      <c r="R311" s="510"/>
    </row>
    <row r="312" spans="1:18" s="522" customFormat="1" ht="16.5" customHeight="1">
      <c r="A312" s="380">
        <v>9</v>
      </c>
      <c r="B312" s="381" t="s">
        <v>345</v>
      </c>
      <c r="C312" s="382" t="s">
        <v>316</v>
      </c>
      <c r="D312" s="382" t="s">
        <v>317</v>
      </c>
      <c r="E312" s="383" t="s">
        <v>56</v>
      </c>
      <c r="F312" s="383"/>
      <c r="G312" s="383" t="s">
        <v>139</v>
      </c>
      <c r="H312" s="557">
        <v>5.1916</v>
      </c>
      <c r="I312" s="383"/>
      <c r="J312" s="528">
        <f t="shared" si="7"/>
        <v>5.1916</v>
      </c>
      <c r="K312" s="383" t="s">
        <v>56</v>
      </c>
      <c r="L312" s="382">
        <v>5.1916</v>
      </c>
      <c r="M312" s="382">
        <v>5.1916</v>
      </c>
      <c r="N312" s="382"/>
      <c r="O312" s="382" t="s">
        <v>316</v>
      </c>
      <c r="P312" s="382" t="s">
        <v>868</v>
      </c>
      <c r="Q312" s="513"/>
      <c r="R312" s="510"/>
    </row>
    <row r="313" spans="1:18" s="522" customFormat="1" ht="16.5" customHeight="1">
      <c r="A313" s="380">
        <v>10</v>
      </c>
      <c r="B313" s="381" t="s">
        <v>346</v>
      </c>
      <c r="C313" s="382" t="s">
        <v>318</v>
      </c>
      <c r="D313" s="382" t="s">
        <v>319</v>
      </c>
      <c r="E313" s="383" t="s">
        <v>56</v>
      </c>
      <c r="F313" s="383"/>
      <c r="G313" s="383" t="s">
        <v>139</v>
      </c>
      <c r="H313" s="557">
        <v>3.7545305</v>
      </c>
      <c r="I313" s="383"/>
      <c r="J313" s="528">
        <f t="shared" si="7"/>
        <v>3.7545305</v>
      </c>
      <c r="K313" s="383" t="s">
        <v>56</v>
      </c>
      <c r="L313" s="382">
        <v>3.7545305</v>
      </c>
      <c r="M313" s="382">
        <v>3.7545305</v>
      </c>
      <c r="N313" s="382"/>
      <c r="O313" s="382" t="s">
        <v>318</v>
      </c>
      <c r="P313" s="382" t="s">
        <v>868</v>
      </c>
      <c r="Q313" s="513"/>
      <c r="R313" s="510"/>
    </row>
    <row r="314" spans="1:18" s="522" customFormat="1" ht="16.5" customHeight="1">
      <c r="A314" s="380"/>
      <c r="B314" s="381"/>
      <c r="C314" s="382"/>
      <c r="D314" s="382"/>
      <c r="E314" s="383"/>
      <c r="F314" s="383"/>
      <c r="G314" s="383"/>
      <c r="H314" s="557"/>
      <c r="I314" s="383"/>
      <c r="J314" s="528">
        <f t="shared" si="7"/>
        <v>0</v>
      </c>
      <c r="K314" s="383"/>
      <c r="L314" s="382"/>
      <c r="M314" s="382"/>
      <c r="N314" s="382"/>
      <c r="O314" s="382"/>
      <c r="P314" s="382"/>
      <c r="Q314" s="513"/>
      <c r="R314" s="510"/>
    </row>
    <row r="315" spans="1:18" s="554" customFormat="1" ht="16.5" customHeight="1">
      <c r="A315" s="558"/>
      <c r="B315" s="559" t="s">
        <v>904</v>
      </c>
      <c r="C315" s="560"/>
      <c r="D315" s="560"/>
      <c r="E315" s="561"/>
      <c r="F315" s="561"/>
      <c r="G315" s="561" t="s">
        <v>139</v>
      </c>
      <c r="H315" s="562"/>
      <c r="I315" s="561"/>
      <c r="J315" s="563">
        <f t="shared" si="7"/>
        <v>0</v>
      </c>
      <c r="K315" s="561"/>
      <c r="L315" s="560">
        <v>0</v>
      </c>
      <c r="M315" s="560"/>
      <c r="N315" s="560"/>
      <c r="O315" s="560"/>
      <c r="P315" s="570"/>
      <c r="Q315" s="552"/>
      <c r="R315" s="553"/>
    </row>
    <row r="316" spans="1:18" s="522" customFormat="1" ht="16.5" customHeight="1">
      <c r="A316" s="380">
        <v>1</v>
      </c>
      <c r="B316" s="381" t="s">
        <v>905</v>
      </c>
      <c r="C316" s="382" t="s">
        <v>304</v>
      </c>
      <c r="D316" s="382" t="s">
        <v>305</v>
      </c>
      <c r="E316" s="383" t="s">
        <v>56</v>
      </c>
      <c r="F316" s="383"/>
      <c r="G316" s="383" t="s">
        <v>139</v>
      </c>
      <c r="H316" s="557">
        <v>125.26000000000002</v>
      </c>
      <c r="I316" s="383"/>
      <c r="J316" s="528">
        <f t="shared" si="7"/>
        <v>125.26000000000002</v>
      </c>
      <c r="K316" s="383" t="s">
        <v>56</v>
      </c>
      <c r="L316" s="382"/>
      <c r="M316" s="382">
        <v>125.26000000000002</v>
      </c>
      <c r="N316" s="382"/>
      <c r="O316" s="382" t="s">
        <v>304</v>
      </c>
      <c r="P316" s="382" t="s">
        <v>911</v>
      </c>
      <c r="Q316" s="513"/>
      <c r="R316" s="510"/>
    </row>
    <row r="317" spans="1:18" s="522" customFormat="1" ht="16.5" customHeight="1">
      <c r="A317" s="380">
        <v>2</v>
      </c>
      <c r="B317" s="381" t="s">
        <v>907</v>
      </c>
      <c r="C317" s="382" t="s">
        <v>304</v>
      </c>
      <c r="D317" s="382" t="s">
        <v>305</v>
      </c>
      <c r="E317" s="383" t="s">
        <v>56</v>
      </c>
      <c r="F317" s="383"/>
      <c r="G317" s="383" t="s">
        <v>139</v>
      </c>
      <c r="H317" s="557">
        <v>44.26</v>
      </c>
      <c r="I317" s="383"/>
      <c r="J317" s="528">
        <f t="shared" si="7"/>
        <v>44.26</v>
      </c>
      <c r="K317" s="383" t="s">
        <v>906</v>
      </c>
      <c r="L317" s="382">
        <v>3.5643</v>
      </c>
      <c r="M317" s="382">
        <v>3.5643</v>
      </c>
      <c r="N317" s="382"/>
      <c r="O317" s="382" t="s">
        <v>304</v>
      </c>
      <c r="P317" s="382"/>
      <c r="Q317" s="513"/>
      <c r="R317" s="510"/>
    </row>
    <row r="318" spans="1:18" s="522" customFormat="1" ht="16.5" customHeight="1">
      <c r="A318" s="380">
        <v>3</v>
      </c>
      <c r="B318" s="381" t="s">
        <v>908</v>
      </c>
      <c r="C318" s="382" t="s">
        <v>300</v>
      </c>
      <c r="D318" s="382" t="s">
        <v>301</v>
      </c>
      <c r="E318" s="383" t="s">
        <v>56</v>
      </c>
      <c r="F318" s="383"/>
      <c r="G318" s="383" t="s">
        <v>139</v>
      </c>
      <c r="H318" s="557">
        <v>14.822200000000002</v>
      </c>
      <c r="I318" s="383"/>
      <c r="J318" s="528">
        <f t="shared" si="7"/>
        <v>14.822200000000002</v>
      </c>
      <c r="K318" s="383" t="s">
        <v>56</v>
      </c>
      <c r="L318" s="382">
        <v>14.822200000000002</v>
      </c>
      <c r="M318" s="382">
        <v>14.822200000000002</v>
      </c>
      <c r="N318" s="382"/>
      <c r="O318" s="382" t="s">
        <v>300</v>
      </c>
      <c r="P318" s="382"/>
      <c r="Q318" s="513"/>
      <c r="R318" s="510"/>
    </row>
    <row r="319" spans="1:18" s="522" customFormat="1" ht="16.5" customHeight="1">
      <c r="A319" s="380">
        <v>4</v>
      </c>
      <c r="B319" s="381" t="s">
        <v>909</v>
      </c>
      <c r="C319" s="382" t="s">
        <v>314</v>
      </c>
      <c r="D319" s="382" t="s">
        <v>315</v>
      </c>
      <c r="E319" s="383" t="s">
        <v>56</v>
      </c>
      <c r="F319" s="383"/>
      <c r="G319" s="383" t="s">
        <v>139</v>
      </c>
      <c r="H319" s="557">
        <v>6.2922</v>
      </c>
      <c r="I319" s="383"/>
      <c r="J319" s="528">
        <f t="shared" si="7"/>
        <v>6.2922</v>
      </c>
      <c r="K319" s="383" t="s">
        <v>56</v>
      </c>
      <c r="L319" s="382">
        <v>6.2922</v>
      </c>
      <c r="M319" s="382">
        <v>6.2922</v>
      </c>
      <c r="N319" s="382"/>
      <c r="O319" s="382" t="s">
        <v>314</v>
      </c>
      <c r="P319" s="347" t="s">
        <v>874</v>
      </c>
      <c r="Q319" s="513"/>
      <c r="R319" s="510"/>
    </row>
    <row r="320" spans="1:18" s="522" customFormat="1" ht="16.5" customHeight="1">
      <c r="A320" s="380">
        <v>5</v>
      </c>
      <c r="B320" s="381" t="s">
        <v>910</v>
      </c>
      <c r="C320" s="382" t="s">
        <v>310</v>
      </c>
      <c r="D320" s="382" t="s">
        <v>311</v>
      </c>
      <c r="E320" s="383" t="s">
        <v>53</v>
      </c>
      <c r="F320" s="383"/>
      <c r="G320" s="383" t="s">
        <v>139</v>
      </c>
      <c r="H320" s="557">
        <v>14.94</v>
      </c>
      <c r="I320" s="383"/>
      <c r="J320" s="528">
        <f t="shared" si="7"/>
        <v>14.94</v>
      </c>
      <c r="K320" s="383" t="s">
        <v>906</v>
      </c>
      <c r="L320" s="382">
        <v>0.2138</v>
      </c>
      <c r="M320" s="382">
        <v>0.2138</v>
      </c>
      <c r="N320" s="382"/>
      <c r="O320" s="382" t="s">
        <v>310</v>
      </c>
      <c r="P320" s="347" t="s">
        <v>873</v>
      </c>
      <c r="Q320" s="513"/>
      <c r="R320" s="510"/>
    </row>
    <row r="321" spans="1:18" s="517" customFormat="1" ht="16.5" customHeight="1">
      <c r="A321" s="365"/>
      <c r="B321" s="384"/>
      <c r="C321" s="366"/>
      <c r="D321" s="366"/>
      <c r="E321" s="359"/>
      <c r="F321" s="359"/>
      <c r="G321" s="359"/>
      <c r="H321" s="535"/>
      <c r="I321" s="359"/>
      <c r="J321" s="529">
        <f t="shared" si="7"/>
        <v>0</v>
      </c>
      <c r="K321" s="359"/>
      <c r="L321" s="366"/>
      <c r="M321" s="366"/>
      <c r="N321" s="366"/>
      <c r="O321" s="366"/>
      <c r="P321" s="375"/>
      <c r="Q321" s="356"/>
      <c r="R321" s="356"/>
    </row>
    <row r="322" spans="1:18" s="517" customFormat="1" ht="16.5" customHeight="1">
      <c r="A322" s="377" t="s">
        <v>351</v>
      </c>
      <c r="B322" s="378" t="s">
        <v>352</v>
      </c>
      <c r="C322" s="336"/>
      <c r="D322" s="336"/>
      <c r="E322" s="361"/>
      <c r="F322" s="361"/>
      <c r="G322" s="361"/>
      <c r="H322" s="536"/>
      <c r="I322" s="361"/>
      <c r="J322" s="530">
        <f t="shared" si="7"/>
        <v>0</v>
      </c>
      <c r="K322" s="361"/>
      <c r="L322" s="336"/>
      <c r="M322" s="336"/>
      <c r="N322" s="336"/>
      <c r="O322" s="336"/>
      <c r="P322" s="369"/>
      <c r="Q322" s="335"/>
      <c r="R322" s="335"/>
    </row>
    <row r="323" spans="1:18" s="517" customFormat="1" ht="16.5" customHeight="1">
      <c r="A323" s="345">
        <v>1</v>
      </c>
      <c r="B323" s="347" t="s">
        <v>786</v>
      </c>
      <c r="C323" s="348" t="s">
        <v>310</v>
      </c>
      <c r="D323" s="348" t="s">
        <v>311</v>
      </c>
      <c r="E323" s="349" t="s">
        <v>56</v>
      </c>
      <c r="F323" s="349"/>
      <c r="G323" s="349" t="s">
        <v>140</v>
      </c>
      <c r="H323" s="534">
        <v>30</v>
      </c>
      <c r="I323" s="349"/>
      <c r="J323" s="528">
        <f t="shared" si="7"/>
        <v>30</v>
      </c>
      <c r="K323" s="349" t="s">
        <v>56</v>
      </c>
      <c r="L323" s="348">
        <v>30</v>
      </c>
      <c r="M323" s="348">
        <v>30</v>
      </c>
      <c r="N323" s="348"/>
      <c r="O323" s="348" t="s">
        <v>310</v>
      </c>
      <c r="P323" s="382" t="s">
        <v>868</v>
      </c>
      <c r="Q323" s="514"/>
      <c r="R323" s="514"/>
    </row>
    <row r="324" spans="1:18" s="517" customFormat="1" ht="16.5" customHeight="1">
      <c r="A324" s="345">
        <v>2</v>
      </c>
      <c r="B324" s="347" t="s">
        <v>787</v>
      </c>
      <c r="C324" s="348" t="s">
        <v>306</v>
      </c>
      <c r="D324" s="348" t="s">
        <v>307</v>
      </c>
      <c r="E324" s="349" t="s">
        <v>56</v>
      </c>
      <c r="F324" s="349"/>
      <c r="G324" s="349" t="s">
        <v>140</v>
      </c>
      <c r="H324" s="534">
        <v>61.2</v>
      </c>
      <c r="I324" s="349"/>
      <c r="J324" s="528">
        <f t="shared" si="7"/>
        <v>61.2</v>
      </c>
      <c r="K324" s="349" t="s">
        <v>56</v>
      </c>
      <c r="L324" s="348">
        <v>61.2</v>
      </c>
      <c r="M324" s="348">
        <v>61.2</v>
      </c>
      <c r="N324" s="348"/>
      <c r="O324" s="348" t="s">
        <v>306</v>
      </c>
      <c r="P324" s="382" t="s">
        <v>912</v>
      </c>
      <c r="Q324" s="514"/>
      <c r="R324" s="514"/>
    </row>
    <row r="325" spans="1:18" s="517" customFormat="1" ht="16.5" customHeight="1">
      <c r="A325" s="345">
        <v>3</v>
      </c>
      <c r="B325" s="347" t="s">
        <v>788</v>
      </c>
      <c r="C325" s="348" t="s">
        <v>316</v>
      </c>
      <c r="D325" s="348" t="s">
        <v>317</v>
      </c>
      <c r="E325" s="349" t="s">
        <v>56</v>
      </c>
      <c r="F325" s="349"/>
      <c r="G325" s="349" t="s">
        <v>140</v>
      </c>
      <c r="H325" s="534">
        <v>44.4</v>
      </c>
      <c r="I325" s="349"/>
      <c r="J325" s="528">
        <f t="shared" si="7"/>
        <v>44.4</v>
      </c>
      <c r="K325" s="349" t="s">
        <v>56</v>
      </c>
      <c r="L325" s="348">
        <v>44.4</v>
      </c>
      <c r="M325" s="348">
        <v>44.4</v>
      </c>
      <c r="N325" s="348"/>
      <c r="O325" s="348" t="s">
        <v>316</v>
      </c>
      <c r="P325" s="382" t="s">
        <v>912</v>
      </c>
      <c r="Q325" s="514"/>
      <c r="R325" s="514"/>
    </row>
    <row r="326" spans="1:18" s="517" customFormat="1" ht="16.5" customHeight="1">
      <c r="A326" s="345">
        <v>4</v>
      </c>
      <c r="B326" s="347" t="s">
        <v>789</v>
      </c>
      <c r="C326" s="348" t="s">
        <v>314</v>
      </c>
      <c r="D326" s="348" t="s">
        <v>315</v>
      </c>
      <c r="E326" s="349" t="s">
        <v>56</v>
      </c>
      <c r="F326" s="349"/>
      <c r="G326" s="349" t="s">
        <v>140</v>
      </c>
      <c r="H326" s="534">
        <v>28.8</v>
      </c>
      <c r="I326" s="349"/>
      <c r="J326" s="528">
        <f t="shared" si="7"/>
        <v>28.8</v>
      </c>
      <c r="K326" s="349" t="s">
        <v>56</v>
      </c>
      <c r="L326" s="348">
        <v>28.8</v>
      </c>
      <c r="M326" s="348">
        <v>28.8</v>
      </c>
      <c r="N326" s="348"/>
      <c r="O326" s="348" t="s">
        <v>314</v>
      </c>
      <c r="P326" s="382" t="s">
        <v>912</v>
      </c>
      <c r="Q326" s="514"/>
      <c r="R326" s="514"/>
    </row>
    <row r="327" spans="1:18" s="517" customFormat="1" ht="16.5" customHeight="1" hidden="1">
      <c r="A327" s="345">
        <v>7</v>
      </c>
      <c r="B327" s="347" t="s">
        <v>790</v>
      </c>
      <c r="C327" s="348" t="s">
        <v>312</v>
      </c>
      <c r="D327" s="348" t="s">
        <v>313</v>
      </c>
      <c r="E327" s="349" t="s">
        <v>56</v>
      </c>
      <c r="F327" s="349">
        <v>100</v>
      </c>
      <c r="G327" s="349" t="s">
        <v>140</v>
      </c>
      <c r="H327" s="534">
        <v>100</v>
      </c>
      <c r="I327" s="349">
        <v>100</v>
      </c>
      <c r="J327" s="528">
        <f t="shared" si="7"/>
        <v>0</v>
      </c>
      <c r="K327" s="349" t="s">
        <v>140</v>
      </c>
      <c r="L327" s="348">
        <v>0</v>
      </c>
      <c r="M327" s="348">
        <v>0</v>
      </c>
      <c r="N327" s="348"/>
      <c r="O327" s="348" t="s">
        <v>312</v>
      </c>
      <c r="P327" s="382" t="s">
        <v>912</v>
      </c>
      <c r="Q327" s="514"/>
      <c r="R327" s="514"/>
    </row>
    <row r="328" spans="1:18" s="517" customFormat="1" ht="16.5" customHeight="1" hidden="1">
      <c r="A328" s="345">
        <v>8</v>
      </c>
      <c r="B328" s="347" t="s">
        <v>791</v>
      </c>
      <c r="C328" s="348" t="s">
        <v>300</v>
      </c>
      <c r="D328" s="348" t="s">
        <v>301</v>
      </c>
      <c r="E328" s="349" t="s">
        <v>56</v>
      </c>
      <c r="F328" s="349"/>
      <c r="G328" s="349" t="s">
        <v>140</v>
      </c>
      <c r="H328" s="534">
        <v>3</v>
      </c>
      <c r="I328" s="349"/>
      <c r="J328" s="528">
        <f t="shared" si="7"/>
        <v>3</v>
      </c>
      <c r="K328" s="349" t="s">
        <v>56</v>
      </c>
      <c r="L328" s="348">
        <v>3</v>
      </c>
      <c r="M328" s="348">
        <v>3</v>
      </c>
      <c r="N328" s="348"/>
      <c r="O328" s="348" t="s">
        <v>300</v>
      </c>
      <c r="P328" s="382" t="s">
        <v>912</v>
      </c>
      <c r="Q328" s="514"/>
      <c r="R328" s="514"/>
    </row>
    <row r="329" spans="1:18" s="517" customFormat="1" ht="16.5" customHeight="1">
      <c r="A329" s="354"/>
      <c r="B329" s="375"/>
      <c r="C329" s="376"/>
      <c r="D329" s="376"/>
      <c r="E329" s="359"/>
      <c r="F329" s="359"/>
      <c r="G329" s="359"/>
      <c r="H329" s="535"/>
      <c r="I329" s="359"/>
      <c r="J329" s="529">
        <f t="shared" si="7"/>
        <v>0</v>
      </c>
      <c r="K329" s="359"/>
      <c r="L329" s="376"/>
      <c r="M329" s="376"/>
      <c r="N329" s="376"/>
      <c r="O329" s="376"/>
      <c r="P329" s="375"/>
      <c r="Q329" s="514"/>
      <c r="R329" s="514"/>
    </row>
    <row r="330" spans="1:18" s="517" customFormat="1" ht="16.5" customHeight="1">
      <c r="A330" s="377" t="s">
        <v>353</v>
      </c>
      <c r="B330" s="378" t="s">
        <v>359</v>
      </c>
      <c r="C330" s="336"/>
      <c r="D330" s="336"/>
      <c r="E330" s="361"/>
      <c r="F330" s="361"/>
      <c r="G330" s="361"/>
      <c r="H330" s="536"/>
      <c r="I330" s="361"/>
      <c r="J330" s="530">
        <f t="shared" si="7"/>
        <v>0</v>
      </c>
      <c r="K330" s="361"/>
      <c r="L330" s="336"/>
      <c r="M330" s="336"/>
      <c r="N330" s="336"/>
      <c r="O330" s="336"/>
      <c r="P330" s="369"/>
      <c r="Q330" s="335"/>
      <c r="R330" s="335"/>
    </row>
    <row r="331" spans="1:18" s="517" customFormat="1" ht="16.5" customHeight="1">
      <c r="A331" s="338">
        <v>1</v>
      </c>
      <c r="B331" s="339" t="s">
        <v>920</v>
      </c>
      <c r="C331" s="339" t="s">
        <v>302</v>
      </c>
      <c r="D331" s="339" t="s">
        <v>303</v>
      </c>
      <c r="E331" s="343" t="s">
        <v>151</v>
      </c>
      <c r="F331" s="343"/>
      <c r="G331" s="343" t="s">
        <v>143</v>
      </c>
      <c r="H331" s="533">
        <v>0.2382</v>
      </c>
      <c r="I331" s="343"/>
      <c r="J331" s="527">
        <f t="shared" si="7"/>
        <v>0.2382</v>
      </c>
      <c r="K331" s="343" t="s">
        <v>151</v>
      </c>
      <c r="L331" s="339">
        <v>0.2382</v>
      </c>
      <c r="M331" s="339">
        <v>0.2382</v>
      </c>
      <c r="N331" s="341"/>
      <c r="O331" s="339" t="s">
        <v>302</v>
      </c>
      <c r="P331" s="340" t="s">
        <v>921</v>
      </c>
      <c r="Q331" s="340"/>
      <c r="R331" s="340"/>
    </row>
    <row r="332" spans="1:18" s="517" customFormat="1" ht="16.5" customHeight="1">
      <c r="A332" s="345">
        <v>2</v>
      </c>
      <c r="B332" s="381" t="s">
        <v>361</v>
      </c>
      <c r="C332" s="346" t="s">
        <v>306</v>
      </c>
      <c r="D332" s="346" t="s">
        <v>307</v>
      </c>
      <c r="E332" s="349" t="s">
        <v>56</v>
      </c>
      <c r="F332" s="349"/>
      <c r="G332" s="349" t="s">
        <v>143</v>
      </c>
      <c r="H332" s="534">
        <v>2</v>
      </c>
      <c r="I332" s="349"/>
      <c r="J332" s="528">
        <f t="shared" si="7"/>
        <v>2</v>
      </c>
      <c r="K332" s="349" t="s">
        <v>56</v>
      </c>
      <c r="L332" s="346">
        <v>2</v>
      </c>
      <c r="M332" s="346">
        <v>2</v>
      </c>
      <c r="N332" s="364"/>
      <c r="O332" s="346" t="s">
        <v>306</v>
      </c>
      <c r="P332" s="382" t="s">
        <v>868</v>
      </c>
      <c r="Q332" s="351"/>
      <c r="R332" s="351"/>
    </row>
    <row r="333" spans="1:18" s="517" customFormat="1" ht="16.5" customHeight="1">
      <c r="A333" s="345">
        <v>3</v>
      </c>
      <c r="B333" s="346" t="s">
        <v>362</v>
      </c>
      <c r="C333" s="346" t="s">
        <v>308</v>
      </c>
      <c r="D333" s="346" t="s">
        <v>309</v>
      </c>
      <c r="E333" s="349" t="s">
        <v>145</v>
      </c>
      <c r="F333" s="349"/>
      <c r="G333" s="349" t="s">
        <v>143</v>
      </c>
      <c r="H333" s="534">
        <v>0.83</v>
      </c>
      <c r="I333" s="349"/>
      <c r="J333" s="528">
        <f t="shared" si="7"/>
        <v>0.83</v>
      </c>
      <c r="K333" s="349" t="s">
        <v>56</v>
      </c>
      <c r="L333" s="346">
        <v>0.3505</v>
      </c>
      <c r="M333" s="346">
        <v>0.3505</v>
      </c>
      <c r="N333" s="352"/>
      <c r="O333" s="346" t="s">
        <v>308</v>
      </c>
      <c r="P333" s="347" t="s">
        <v>1002</v>
      </c>
      <c r="Q333" s="347"/>
      <c r="R333" s="347"/>
    </row>
    <row r="334" spans="1:18" s="517" customFormat="1" ht="16.5" customHeight="1">
      <c r="A334" s="345">
        <v>4</v>
      </c>
      <c r="B334" s="346" t="s">
        <v>360</v>
      </c>
      <c r="C334" s="346" t="s">
        <v>318</v>
      </c>
      <c r="D334" s="346" t="s">
        <v>319</v>
      </c>
      <c r="E334" s="349" t="s">
        <v>56</v>
      </c>
      <c r="F334" s="349"/>
      <c r="G334" s="349" t="s">
        <v>143</v>
      </c>
      <c r="H334" s="534">
        <v>0.24</v>
      </c>
      <c r="I334" s="349"/>
      <c r="J334" s="528">
        <f t="shared" si="7"/>
        <v>0.24</v>
      </c>
      <c r="K334" s="349" t="s">
        <v>56</v>
      </c>
      <c r="L334" s="346">
        <v>0.24</v>
      </c>
      <c r="M334" s="346">
        <v>0.24</v>
      </c>
      <c r="N334" s="352"/>
      <c r="O334" s="346" t="s">
        <v>318</v>
      </c>
      <c r="P334" s="382" t="s">
        <v>868</v>
      </c>
      <c r="Q334" s="347"/>
      <c r="R334" s="347"/>
    </row>
    <row r="335" spans="1:18" s="517" customFormat="1" ht="16.5" customHeight="1">
      <c r="A335" s="345">
        <v>5</v>
      </c>
      <c r="B335" s="346" t="s">
        <v>918</v>
      </c>
      <c r="C335" s="346" t="s">
        <v>304</v>
      </c>
      <c r="D335" s="346" t="s">
        <v>305</v>
      </c>
      <c r="E335" s="349" t="s">
        <v>56</v>
      </c>
      <c r="F335" s="349"/>
      <c r="G335" s="349" t="s">
        <v>143</v>
      </c>
      <c r="H335" s="534">
        <v>6.83</v>
      </c>
      <c r="I335" s="349"/>
      <c r="J335" s="528">
        <f t="shared" si="7"/>
        <v>6.83</v>
      </c>
      <c r="K335" s="349" t="s">
        <v>919</v>
      </c>
      <c r="L335" s="346">
        <v>2.79</v>
      </c>
      <c r="M335" s="346">
        <v>2.79</v>
      </c>
      <c r="N335" s="352"/>
      <c r="O335" s="346" t="s">
        <v>304</v>
      </c>
      <c r="P335" s="347" t="s">
        <v>678</v>
      </c>
      <c r="Q335" s="347"/>
      <c r="R335" s="347"/>
    </row>
    <row r="336" spans="1:18" s="517" customFormat="1" ht="16.5" customHeight="1">
      <c r="A336" s="345">
        <v>6</v>
      </c>
      <c r="B336" s="346" t="s">
        <v>363</v>
      </c>
      <c r="C336" s="346" t="s">
        <v>312</v>
      </c>
      <c r="D336" s="346" t="s">
        <v>313</v>
      </c>
      <c r="E336" s="349" t="s">
        <v>83</v>
      </c>
      <c r="F336" s="349"/>
      <c r="G336" s="349" t="s">
        <v>143</v>
      </c>
      <c r="H336" s="534">
        <v>0.2</v>
      </c>
      <c r="I336" s="349"/>
      <c r="J336" s="528">
        <f t="shared" si="7"/>
        <v>0.2</v>
      </c>
      <c r="K336" s="349" t="s">
        <v>83</v>
      </c>
      <c r="L336" s="346"/>
      <c r="M336" s="346">
        <v>0.2</v>
      </c>
      <c r="N336" s="352"/>
      <c r="O336" s="346" t="s">
        <v>312</v>
      </c>
      <c r="P336" s="347" t="s">
        <v>922</v>
      </c>
      <c r="Q336" s="347"/>
      <c r="R336" s="347"/>
    </row>
    <row r="337" spans="1:18" s="518" customFormat="1" ht="16.5" customHeight="1">
      <c r="A337" s="345">
        <v>7</v>
      </c>
      <c r="B337" s="346" t="s">
        <v>848</v>
      </c>
      <c r="C337" s="346" t="s">
        <v>310</v>
      </c>
      <c r="D337" s="346" t="s">
        <v>311</v>
      </c>
      <c r="E337" s="349" t="s">
        <v>83</v>
      </c>
      <c r="F337" s="349"/>
      <c r="G337" s="349" t="s">
        <v>143</v>
      </c>
      <c r="H337" s="534">
        <v>0.2</v>
      </c>
      <c r="I337" s="349"/>
      <c r="J337" s="528">
        <f t="shared" si="7"/>
        <v>0.2</v>
      </c>
      <c r="K337" s="349" t="s">
        <v>83</v>
      </c>
      <c r="L337" s="346"/>
      <c r="M337" s="346">
        <v>0.2</v>
      </c>
      <c r="N337" s="352"/>
      <c r="O337" s="346" t="s">
        <v>310</v>
      </c>
      <c r="P337" s="347" t="s">
        <v>922</v>
      </c>
      <c r="Q337" s="347"/>
      <c r="R337" s="347"/>
    </row>
    <row r="338" spans="1:18" s="517" customFormat="1" ht="16.5" customHeight="1">
      <c r="A338" s="345">
        <v>8</v>
      </c>
      <c r="B338" s="346" t="s">
        <v>923</v>
      </c>
      <c r="C338" s="346" t="s">
        <v>304</v>
      </c>
      <c r="D338" s="346" t="s">
        <v>305</v>
      </c>
      <c r="E338" s="349" t="s">
        <v>56</v>
      </c>
      <c r="F338" s="349"/>
      <c r="G338" s="349" t="s">
        <v>143</v>
      </c>
      <c r="H338" s="534">
        <v>0.5831</v>
      </c>
      <c r="I338" s="349"/>
      <c r="J338" s="528">
        <f t="shared" si="7"/>
        <v>0.5831</v>
      </c>
      <c r="K338" s="349" t="s">
        <v>56</v>
      </c>
      <c r="L338" s="346">
        <v>0.5831</v>
      </c>
      <c r="M338" s="346">
        <v>0.5831</v>
      </c>
      <c r="N338" s="364"/>
      <c r="O338" s="346" t="s">
        <v>304</v>
      </c>
      <c r="P338" s="347"/>
      <c r="Q338" s="351"/>
      <c r="R338" s="351"/>
    </row>
    <row r="339" spans="1:18" s="517" customFormat="1" ht="16.5" customHeight="1">
      <c r="A339" s="345">
        <v>9</v>
      </c>
      <c r="B339" s="346" t="s">
        <v>924</v>
      </c>
      <c r="C339" s="346" t="s">
        <v>300</v>
      </c>
      <c r="D339" s="346" t="s">
        <v>301</v>
      </c>
      <c r="E339" s="349" t="s">
        <v>56</v>
      </c>
      <c r="F339" s="349"/>
      <c r="G339" s="349" t="s">
        <v>143</v>
      </c>
      <c r="H339" s="534">
        <v>0.3275</v>
      </c>
      <c r="I339" s="349"/>
      <c r="J339" s="528">
        <f t="shared" si="7"/>
        <v>0.3275</v>
      </c>
      <c r="K339" s="349" t="s">
        <v>56</v>
      </c>
      <c r="L339" s="346">
        <v>0.3275</v>
      </c>
      <c r="M339" s="346">
        <v>0.3275</v>
      </c>
      <c r="N339" s="364"/>
      <c r="O339" s="346" t="s">
        <v>300</v>
      </c>
      <c r="P339" s="347"/>
      <c r="Q339" s="351"/>
      <c r="R339" s="351"/>
    </row>
    <row r="340" spans="1:18" s="517" customFormat="1" ht="16.5" customHeight="1">
      <c r="A340" s="345">
        <v>10</v>
      </c>
      <c r="B340" s="346" t="s">
        <v>925</v>
      </c>
      <c r="C340" s="346" t="s">
        <v>314</v>
      </c>
      <c r="D340" s="346" t="s">
        <v>315</v>
      </c>
      <c r="E340" s="349" t="s">
        <v>56</v>
      </c>
      <c r="F340" s="349"/>
      <c r="G340" s="349" t="s">
        <v>143</v>
      </c>
      <c r="H340" s="534">
        <v>0.1045</v>
      </c>
      <c r="I340" s="349"/>
      <c r="J340" s="528">
        <f t="shared" si="7"/>
        <v>0.1045</v>
      </c>
      <c r="K340" s="349" t="s">
        <v>56</v>
      </c>
      <c r="L340" s="346">
        <v>0.1045</v>
      </c>
      <c r="M340" s="346">
        <v>0.1045</v>
      </c>
      <c r="N340" s="364"/>
      <c r="O340" s="346" t="s">
        <v>314</v>
      </c>
      <c r="P340" s="347" t="s">
        <v>874</v>
      </c>
      <c r="Q340" s="351"/>
      <c r="R340" s="351"/>
    </row>
    <row r="341" spans="1:18" s="517" customFormat="1" ht="16.5" customHeight="1">
      <c r="A341" s="354"/>
      <c r="B341" s="355"/>
      <c r="C341" s="355"/>
      <c r="D341" s="355"/>
      <c r="E341" s="359"/>
      <c r="F341" s="359"/>
      <c r="G341" s="359"/>
      <c r="H341" s="535"/>
      <c r="I341" s="359"/>
      <c r="J341" s="529">
        <f t="shared" si="7"/>
        <v>0</v>
      </c>
      <c r="K341" s="359"/>
      <c r="L341" s="355"/>
      <c r="M341" s="355"/>
      <c r="N341" s="366"/>
      <c r="O341" s="355"/>
      <c r="P341" s="375"/>
      <c r="Q341" s="351"/>
      <c r="R341" s="351"/>
    </row>
    <row r="342" spans="1:18" s="518" customFormat="1" ht="16.5" customHeight="1">
      <c r="A342" s="377" t="s">
        <v>356</v>
      </c>
      <c r="B342" s="378" t="s">
        <v>365</v>
      </c>
      <c r="C342" s="336"/>
      <c r="D342" s="336"/>
      <c r="E342" s="361"/>
      <c r="F342" s="361"/>
      <c r="G342" s="361"/>
      <c r="H342" s="536"/>
      <c r="I342" s="361"/>
      <c r="J342" s="530">
        <f t="shared" si="7"/>
        <v>0</v>
      </c>
      <c r="K342" s="361"/>
      <c r="L342" s="336"/>
      <c r="M342" s="336"/>
      <c r="N342" s="336"/>
      <c r="O342" s="336"/>
      <c r="P342" s="369"/>
      <c r="Q342" s="335"/>
      <c r="R342" s="335"/>
    </row>
    <row r="343" spans="1:18" s="428" customFormat="1" ht="16.5" customHeight="1">
      <c r="A343" s="338">
        <v>1</v>
      </c>
      <c r="B343" s="388" t="s">
        <v>926</v>
      </c>
      <c r="C343" s="339" t="s">
        <v>304</v>
      </c>
      <c r="D343" s="339" t="s">
        <v>305</v>
      </c>
      <c r="E343" s="343" t="s">
        <v>56</v>
      </c>
      <c r="F343" s="343"/>
      <c r="G343" s="343" t="s">
        <v>144</v>
      </c>
      <c r="H343" s="533">
        <v>2.3</v>
      </c>
      <c r="I343" s="343"/>
      <c r="J343" s="527">
        <f t="shared" si="7"/>
        <v>2.3</v>
      </c>
      <c r="K343" s="343" t="s">
        <v>56</v>
      </c>
      <c r="L343" s="339">
        <v>2.3</v>
      </c>
      <c r="M343" s="339">
        <v>2.3</v>
      </c>
      <c r="N343" s="363"/>
      <c r="O343" s="339" t="s">
        <v>304</v>
      </c>
      <c r="P343" s="379" t="s">
        <v>868</v>
      </c>
      <c r="Q343" s="362"/>
      <c r="R343" s="362"/>
    </row>
    <row r="344" spans="1:18" s="517" customFormat="1" ht="16.5" customHeight="1">
      <c r="A344" s="345">
        <v>2</v>
      </c>
      <c r="B344" s="346" t="s">
        <v>927</v>
      </c>
      <c r="C344" s="346" t="s">
        <v>304</v>
      </c>
      <c r="D344" s="346" t="s">
        <v>305</v>
      </c>
      <c r="E344" s="349" t="s">
        <v>56</v>
      </c>
      <c r="F344" s="349"/>
      <c r="G344" s="349" t="s">
        <v>144</v>
      </c>
      <c r="H344" s="534">
        <v>0.28</v>
      </c>
      <c r="I344" s="349"/>
      <c r="J344" s="528">
        <f t="shared" si="7"/>
        <v>0.28</v>
      </c>
      <c r="K344" s="349" t="s">
        <v>56</v>
      </c>
      <c r="L344" s="346">
        <v>0.28</v>
      </c>
      <c r="M344" s="346">
        <v>0.28</v>
      </c>
      <c r="N344" s="364"/>
      <c r="O344" s="346" t="s">
        <v>304</v>
      </c>
      <c r="P344" s="347" t="s">
        <v>917</v>
      </c>
      <c r="Q344" s="351"/>
      <c r="R344" s="351"/>
    </row>
    <row r="345" spans="1:18" s="517" customFormat="1" ht="16.5" customHeight="1">
      <c r="A345" s="345">
        <v>3</v>
      </c>
      <c r="B345" s="346" t="s">
        <v>923</v>
      </c>
      <c r="C345" s="346" t="s">
        <v>304</v>
      </c>
      <c r="D345" s="346" t="s">
        <v>305</v>
      </c>
      <c r="E345" s="349" t="s">
        <v>56</v>
      </c>
      <c r="F345" s="349"/>
      <c r="G345" s="349" t="s">
        <v>144</v>
      </c>
      <c r="H345" s="534">
        <v>0.7842</v>
      </c>
      <c r="I345" s="349"/>
      <c r="J345" s="528">
        <f t="shared" si="7"/>
        <v>0.7842</v>
      </c>
      <c r="K345" s="349" t="s">
        <v>56</v>
      </c>
      <c r="L345" s="346">
        <v>0.7842</v>
      </c>
      <c r="M345" s="346">
        <v>0.7842</v>
      </c>
      <c r="N345" s="364"/>
      <c r="O345" s="346" t="s">
        <v>304</v>
      </c>
      <c r="P345" s="347"/>
      <c r="Q345" s="351"/>
      <c r="R345" s="351"/>
    </row>
    <row r="346" spans="1:18" s="517" customFormat="1" ht="16.5" customHeight="1">
      <c r="A346" s="354"/>
      <c r="B346" s="355"/>
      <c r="C346" s="355"/>
      <c r="D346" s="355"/>
      <c r="E346" s="359"/>
      <c r="F346" s="359"/>
      <c r="G346" s="359"/>
      <c r="H346" s="535"/>
      <c r="I346" s="359"/>
      <c r="J346" s="529">
        <f t="shared" si="7"/>
        <v>0</v>
      </c>
      <c r="K346" s="359"/>
      <c r="L346" s="355"/>
      <c r="M346" s="355"/>
      <c r="N346" s="366"/>
      <c r="O346" s="355"/>
      <c r="P346" s="375"/>
      <c r="Q346" s="351"/>
      <c r="R346" s="351"/>
    </row>
    <row r="347" spans="1:18" s="517" customFormat="1" ht="16.5" customHeight="1">
      <c r="A347" s="377" t="s">
        <v>358</v>
      </c>
      <c r="B347" s="378" t="s">
        <v>367</v>
      </c>
      <c r="C347" s="336"/>
      <c r="D347" s="336"/>
      <c r="E347" s="361"/>
      <c r="F347" s="361"/>
      <c r="G347" s="361"/>
      <c r="H347" s="536"/>
      <c r="I347" s="361"/>
      <c r="J347" s="530">
        <f t="shared" si="7"/>
        <v>0</v>
      </c>
      <c r="K347" s="361"/>
      <c r="L347" s="336"/>
      <c r="M347" s="336"/>
      <c r="N347" s="336"/>
      <c r="O347" s="336"/>
      <c r="P347" s="369"/>
      <c r="Q347" s="335"/>
      <c r="R347" s="335"/>
    </row>
    <row r="348" spans="1:18" s="517" customFormat="1" ht="16.5" customHeight="1" hidden="1">
      <c r="A348" s="338">
        <v>1</v>
      </c>
      <c r="B348" s="339" t="s">
        <v>368</v>
      </c>
      <c r="C348" s="339" t="s">
        <v>310</v>
      </c>
      <c r="D348" s="339" t="s">
        <v>311</v>
      </c>
      <c r="E348" s="344" t="s">
        <v>83</v>
      </c>
      <c r="F348" s="344"/>
      <c r="G348" s="344" t="s">
        <v>145</v>
      </c>
      <c r="H348" s="527">
        <v>0.4842</v>
      </c>
      <c r="I348" s="344"/>
      <c r="J348" s="527">
        <f t="shared" si="7"/>
        <v>0.4842</v>
      </c>
      <c r="K348" s="344" t="s">
        <v>83</v>
      </c>
      <c r="L348" s="339">
        <v>0.4842</v>
      </c>
      <c r="M348" s="339">
        <v>0.4842</v>
      </c>
      <c r="N348" s="341"/>
      <c r="O348" s="339" t="s">
        <v>310</v>
      </c>
      <c r="P348" s="379" t="s">
        <v>868</v>
      </c>
      <c r="Q348" s="340"/>
      <c r="R348" s="340"/>
    </row>
    <row r="349" spans="1:18" s="517" customFormat="1" ht="16.5" customHeight="1">
      <c r="A349" s="345">
        <v>1</v>
      </c>
      <c r="B349" s="346" t="s">
        <v>1013</v>
      </c>
      <c r="C349" s="346" t="s">
        <v>304</v>
      </c>
      <c r="D349" s="346" t="s">
        <v>305</v>
      </c>
      <c r="E349" s="350" t="s">
        <v>56</v>
      </c>
      <c r="F349" s="350"/>
      <c r="G349" s="350" t="s">
        <v>145</v>
      </c>
      <c r="H349" s="528">
        <v>1.09</v>
      </c>
      <c r="I349" s="350"/>
      <c r="J349" s="528">
        <f t="shared" si="7"/>
        <v>1.09</v>
      </c>
      <c r="K349" s="350" t="s">
        <v>56</v>
      </c>
      <c r="L349" s="346">
        <v>1.09</v>
      </c>
      <c r="M349" s="346">
        <v>1.09</v>
      </c>
      <c r="N349" s="352"/>
      <c r="O349" s="346" t="s">
        <v>304</v>
      </c>
      <c r="P349" s="347" t="s">
        <v>917</v>
      </c>
      <c r="Q349" s="347"/>
      <c r="R349" s="347"/>
    </row>
    <row r="350" spans="1:18" s="517" customFormat="1" ht="16.5" customHeight="1">
      <c r="A350" s="345">
        <v>2</v>
      </c>
      <c r="B350" s="389" t="s">
        <v>796</v>
      </c>
      <c r="C350" s="346" t="s">
        <v>304</v>
      </c>
      <c r="D350" s="346" t="s">
        <v>305</v>
      </c>
      <c r="E350" s="350" t="s">
        <v>56</v>
      </c>
      <c r="F350" s="350"/>
      <c r="G350" s="350" t="s">
        <v>145</v>
      </c>
      <c r="H350" s="528">
        <v>0.96</v>
      </c>
      <c r="I350" s="350"/>
      <c r="J350" s="528">
        <f t="shared" si="7"/>
        <v>0.96</v>
      </c>
      <c r="K350" s="350" t="s">
        <v>56</v>
      </c>
      <c r="L350" s="346">
        <v>0.96</v>
      </c>
      <c r="M350" s="346">
        <v>0.96</v>
      </c>
      <c r="N350" s="352"/>
      <c r="O350" s="346" t="s">
        <v>304</v>
      </c>
      <c r="P350" s="347" t="s">
        <v>917</v>
      </c>
      <c r="Q350" s="347"/>
      <c r="R350" s="347"/>
    </row>
    <row r="351" spans="1:18" s="517" customFormat="1" ht="16.5" customHeight="1">
      <c r="A351" s="345">
        <v>3</v>
      </c>
      <c r="B351" s="389" t="s">
        <v>797</v>
      </c>
      <c r="C351" s="346" t="s">
        <v>304</v>
      </c>
      <c r="D351" s="346" t="s">
        <v>305</v>
      </c>
      <c r="E351" s="350" t="s">
        <v>56</v>
      </c>
      <c r="F351" s="350"/>
      <c r="G351" s="350" t="s">
        <v>145</v>
      </c>
      <c r="H351" s="528">
        <v>3</v>
      </c>
      <c r="I351" s="350"/>
      <c r="J351" s="528">
        <f t="shared" si="7"/>
        <v>3</v>
      </c>
      <c r="K351" s="350" t="s">
        <v>56</v>
      </c>
      <c r="L351" s="346">
        <v>3</v>
      </c>
      <c r="M351" s="346">
        <v>3</v>
      </c>
      <c r="N351" s="352"/>
      <c r="O351" s="346" t="s">
        <v>304</v>
      </c>
      <c r="P351" s="347" t="s">
        <v>917</v>
      </c>
      <c r="Q351" s="347"/>
      <c r="R351" s="347"/>
    </row>
    <row r="352" spans="1:18" s="518" customFormat="1" ht="16.5" customHeight="1">
      <c r="A352" s="345">
        <v>4</v>
      </c>
      <c r="B352" s="386" t="s">
        <v>369</v>
      </c>
      <c r="C352" s="374" t="s">
        <v>306</v>
      </c>
      <c r="D352" s="374" t="s">
        <v>307</v>
      </c>
      <c r="E352" s="349" t="s">
        <v>56</v>
      </c>
      <c r="F352" s="349"/>
      <c r="G352" s="349" t="s">
        <v>145</v>
      </c>
      <c r="H352" s="534">
        <v>0.41389999999999993</v>
      </c>
      <c r="I352" s="349"/>
      <c r="J352" s="528">
        <f t="shared" si="7"/>
        <v>0.41389999999999993</v>
      </c>
      <c r="K352" s="349" t="s">
        <v>56</v>
      </c>
      <c r="L352" s="374">
        <v>0.41389999999999993</v>
      </c>
      <c r="M352" s="374">
        <v>0.41389999999999993</v>
      </c>
      <c r="N352" s="348"/>
      <c r="O352" s="374" t="s">
        <v>306</v>
      </c>
      <c r="P352" s="382" t="s">
        <v>868</v>
      </c>
      <c r="Q352" s="347"/>
      <c r="R352" s="347"/>
    </row>
    <row r="353" spans="1:18" s="517" customFormat="1" ht="16.5" customHeight="1">
      <c r="A353" s="345">
        <v>5</v>
      </c>
      <c r="B353" s="346" t="s">
        <v>370</v>
      </c>
      <c r="C353" s="390" t="s">
        <v>306</v>
      </c>
      <c r="D353" s="390" t="s">
        <v>307</v>
      </c>
      <c r="E353" s="349" t="s">
        <v>56</v>
      </c>
      <c r="F353" s="349"/>
      <c r="G353" s="349" t="s">
        <v>145</v>
      </c>
      <c r="H353" s="534">
        <v>1</v>
      </c>
      <c r="I353" s="349"/>
      <c r="J353" s="528">
        <f t="shared" si="7"/>
        <v>1</v>
      </c>
      <c r="K353" s="349" t="s">
        <v>56</v>
      </c>
      <c r="L353" s="390">
        <v>1</v>
      </c>
      <c r="M353" s="390">
        <v>1</v>
      </c>
      <c r="N353" s="348"/>
      <c r="O353" s="390" t="s">
        <v>306</v>
      </c>
      <c r="P353" s="382" t="s">
        <v>868</v>
      </c>
      <c r="Q353" s="347"/>
      <c r="R353" s="347"/>
    </row>
    <row r="354" spans="1:18" s="523" customFormat="1" ht="30.75" customHeight="1">
      <c r="A354" s="345">
        <v>6</v>
      </c>
      <c r="B354" s="346" t="s">
        <v>492</v>
      </c>
      <c r="C354" s="390" t="s">
        <v>308</v>
      </c>
      <c r="D354" s="390" t="s">
        <v>309</v>
      </c>
      <c r="E354" s="349" t="s">
        <v>56</v>
      </c>
      <c r="F354" s="349"/>
      <c r="G354" s="349" t="s">
        <v>145</v>
      </c>
      <c r="H354" s="534">
        <v>0.23</v>
      </c>
      <c r="I354" s="349"/>
      <c r="J354" s="528">
        <f t="shared" si="7"/>
        <v>0.23</v>
      </c>
      <c r="K354" s="349" t="s">
        <v>56</v>
      </c>
      <c r="L354" s="390">
        <v>0.23</v>
      </c>
      <c r="M354" s="390">
        <v>0.23</v>
      </c>
      <c r="N354" s="348"/>
      <c r="O354" s="390" t="s">
        <v>308</v>
      </c>
      <c r="P354" s="382" t="s">
        <v>914</v>
      </c>
      <c r="Q354" s="347"/>
      <c r="R354" s="347"/>
    </row>
    <row r="355" spans="1:18" s="523" customFormat="1" ht="16.5" customHeight="1">
      <c r="A355" s="345">
        <v>7</v>
      </c>
      <c r="B355" s="346" t="s">
        <v>798</v>
      </c>
      <c r="C355" s="390" t="s">
        <v>314</v>
      </c>
      <c r="D355" s="390" t="s">
        <v>315</v>
      </c>
      <c r="E355" s="349" t="s">
        <v>56</v>
      </c>
      <c r="F355" s="349"/>
      <c r="G355" s="349" t="s">
        <v>145</v>
      </c>
      <c r="H355" s="534">
        <v>0.1</v>
      </c>
      <c r="I355" s="349"/>
      <c r="J355" s="528">
        <f t="shared" si="7"/>
        <v>0.1</v>
      </c>
      <c r="K355" s="349" t="s">
        <v>56</v>
      </c>
      <c r="L355" s="390">
        <v>0.1</v>
      </c>
      <c r="M355" s="390">
        <v>0.1</v>
      </c>
      <c r="N355" s="348"/>
      <c r="O355" s="390" t="s">
        <v>314</v>
      </c>
      <c r="P355" s="382" t="s">
        <v>914</v>
      </c>
      <c r="Q355" s="347"/>
      <c r="R355" s="347"/>
    </row>
    <row r="356" spans="1:18" s="517" customFormat="1" ht="16.5" customHeight="1">
      <c r="A356" s="345">
        <v>8</v>
      </c>
      <c r="B356" s="352" t="s">
        <v>1014</v>
      </c>
      <c r="C356" s="346" t="s">
        <v>302</v>
      </c>
      <c r="D356" s="346" t="s">
        <v>303</v>
      </c>
      <c r="E356" s="349" t="s">
        <v>56</v>
      </c>
      <c r="F356" s="349"/>
      <c r="G356" s="349" t="s">
        <v>145</v>
      </c>
      <c r="H356" s="534">
        <v>0.1688</v>
      </c>
      <c r="I356" s="349"/>
      <c r="J356" s="528">
        <f t="shared" si="7"/>
        <v>0.1688</v>
      </c>
      <c r="K356" s="349" t="s">
        <v>56</v>
      </c>
      <c r="L356" s="346"/>
      <c r="M356" s="346">
        <v>0.1688</v>
      </c>
      <c r="N356" s="364"/>
      <c r="O356" s="346" t="s">
        <v>302</v>
      </c>
      <c r="P356" s="382" t="s">
        <v>868</v>
      </c>
      <c r="Q356" s="351"/>
      <c r="R356" s="351"/>
    </row>
    <row r="357" spans="1:18" s="517" customFormat="1" ht="16.5" customHeight="1">
      <c r="A357" s="345">
        <v>9</v>
      </c>
      <c r="B357" s="390" t="s">
        <v>928</v>
      </c>
      <c r="C357" s="390" t="s">
        <v>304</v>
      </c>
      <c r="D357" s="390" t="s">
        <v>305</v>
      </c>
      <c r="E357" s="349" t="s">
        <v>56</v>
      </c>
      <c r="F357" s="349"/>
      <c r="G357" s="349" t="s">
        <v>145</v>
      </c>
      <c r="H357" s="534">
        <v>1.1836</v>
      </c>
      <c r="I357" s="349"/>
      <c r="J357" s="528">
        <f aca="true" t="shared" si="8" ref="J357:J420">H357-F357</f>
        <v>1.1836</v>
      </c>
      <c r="K357" s="349" t="s">
        <v>906</v>
      </c>
      <c r="L357" s="390">
        <v>1.1836</v>
      </c>
      <c r="M357" s="390">
        <v>1.1836</v>
      </c>
      <c r="N357" s="364"/>
      <c r="O357" s="390" t="s">
        <v>304</v>
      </c>
      <c r="P357" s="347"/>
      <c r="Q357" s="351"/>
      <c r="R357" s="351"/>
    </row>
    <row r="358" spans="1:18" s="517" customFormat="1" ht="16.5" customHeight="1">
      <c r="A358" s="345">
        <v>10</v>
      </c>
      <c r="B358" s="390" t="s">
        <v>929</v>
      </c>
      <c r="C358" s="390" t="s">
        <v>304</v>
      </c>
      <c r="D358" s="390" t="s">
        <v>305</v>
      </c>
      <c r="E358" s="349" t="s">
        <v>56</v>
      </c>
      <c r="F358" s="349"/>
      <c r="G358" s="349" t="s">
        <v>145</v>
      </c>
      <c r="H358" s="534">
        <v>0.8473</v>
      </c>
      <c r="I358" s="349"/>
      <c r="J358" s="528">
        <f t="shared" si="8"/>
        <v>0.8473</v>
      </c>
      <c r="K358" s="349" t="s">
        <v>906</v>
      </c>
      <c r="L358" s="390">
        <v>0.8473</v>
      </c>
      <c r="M358" s="390">
        <v>0.8473</v>
      </c>
      <c r="N358" s="364"/>
      <c r="O358" s="390" t="s">
        <v>304</v>
      </c>
      <c r="P358" s="347"/>
      <c r="Q358" s="351"/>
      <c r="R358" s="351"/>
    </row>
    <row r="359" spans="1:18" s="517" customFormat="1" ht="16.5" customHeight="1">
      <c r="A359" s="345">
        <v>11</v>
      </c>
      <c r="B359" s="389" t="s">
        <v>930</v>
      </c>
      <c r="C359" s="390" t="s">
        <v>304</v>
      </c>
      <c r="D359" s="390" t="s">
        <v>305</v>
      </c>
      <c r="E359" s="349" t="s">
        <v>56</v>
      </c>
      <c r="F359" s="349"/>
      <c r="G359" s="349" t="s">
        <v>145</v>
      </c>
      <c r="H359" s="534">
        <v>0.7</v>
      </c>
      <c r="I359" s="349"/>
      <c r="J359" s="528">
        <f t="shared" si="8"/>
        <v>0.7</v>
      </c>
      <c r="K359" s="349" t="s">
        <v>906</v>
      </c>
      <c r="L359" s="390">
        <v>0.7</v>
      </c>
      <c r="M359" s="390">
        <v>0.7</v>
      </c>
      <c r="N359" s="364"/>
      <c r="O359" s="390" t="s">
        <v>304</v>
      </c>
      <c r="P359" s="347"/>
      <c r="Q359" s="351"/>
      <c r="R359" s="347"/>
    </row>
    <row r="360" spans="1:18" s="523" customFormat="1" ht="16.5" customHeight="1">
      <c r="A360" s="345">
        <v>12</v>
      </c>
      <c r="B360" s="391" t="s">
        <v>933</v>
      </c>
      <c r="C360" s="346" t="s">
        <v>300</v>
      </c>
      <c r="D360" s="346" t="s">
        <v>301</v>
      </c>
      <c r="E360" s="349" t="s">
        <v>56</v>
      </c>
      <c r="F360" s="349"/>
      <c r="G360" s="349" t="s">
        <v>145</v>
      </c>
      <c r="H360" s="534">
        <v>0.2473</v>
      </c>
      <c r="I360" s="349"/>
      <c r="J360" s="528">
        <f t="shared" si="8"/>
        <v>0.2473</v>
      </c>
      <c r="K360" s="349" t="s">
        <v>56</v>
      </c>
      <c r="L360" s="346">
        <v>0.2473</v>
      </c>
      <c r="M360" s="346">
        <v>0.2473</v>
      </c>
      <c r="N360" s="364"/>
      <c r="O360" s="346" t="s">
        <v>300</v>
      </c>
      <c r="P360" s="347"/>
      <c r="Q360" s="351"/>
      <c r="R360" s="351"/>
    </row>
    <row r="361" spans="1:18" s="517" customFormat="1" ht="16.5" customHeight="1">
      <c r="A361" s="345">
        <v>13</v>
      </c>
      <c r="B361" s="391" t="s">
        <v>932</v>
      </c>
      <c r="C361" s="346" t="s">
        <v>314</v>
      </c>
      <c r="D361" s="346" t="s">
        <v>315</v>
      </c>
      <c r="E361" s="349" t="s">
        <v>56</v>
      </c>
      <c r="F361" s="349"/>
      <c r="G361" s="349" t="s">
        <v>145</v>
      </c>
      <c r="H361" s="534">
        <v>0.2823</v>
      </c>
      <c r="I361" s="349"/>
      <c r="J361" s="528">
        <f t="shared" si="8"/>
        <v>0.2823</v>
      </c>
      <c r="K361" s="349" t="s">
        <v>56</v>
      </c>
      <c r="L361" s="346">
        <v>0.2823</v>
      </c>
      <c r="M361" s="346">
        <v>0.2823</v>
      </c>
      <c r="N361" s="364"/>
      <c r="O361" s="346" t="s">
        <v>314</v>
      </c>
      <c r="P361" s="347" t="s">
        <v>874</v>
      </c>
      <c r="Q361" s="351"/>
      <c r="R361" s="351"/>
    </row>
    <row r="362" spans="1:18" s="523" customFormat="1" ht="16.5" customHeight="1">
      <c r="A362" s="345">
        <v>14</v>
      </c>
      <c r="B362" s="391" t="s">
        <v>931</v>
      </c>
      <c r="C362" s="346" t="s">
        <v>310</v>
      </c>
      <c r="D362" s="346" t="s">
        <v>311</v>
      </c>
      <c r="E362" s="349" t="s">
        <v>53</v>
      </c>
      <c r="F362" s="349"/>
      <c r="G362" s="349" t="s">
        <v>145</v>
      </c>
      <c r="H362" s="534">
        <v>2.4431</v>
      </c>
      <c r="I362" s="349"/>
      <c r="J362" s="528">
        <f t="shared" si="8"/>
        <v>2.4431</v>
      </c>
      <c r="K362" s="349" t="s">
        <v>53</v>
      </c>
      <c r="L362" s="346">
        <v>2.4431</v>
      </c>
      <c r="M362" s="346">
        <v>2.4431</v>
      </c>
      <c r="N362" s="364"/>
      <c r="O362" s="346" t="s">
        <v>310</v>
      </c>
      <c r="P362" s="347" t="s">
        <v>873</v>
      </c>
      <c r="Q362" s="351"/>
      <c r="R362" s="351"/>
    </row>
    <row r="363" spans="1:18" s="428" customFormat="1" ht="16.5" customHeight="1">
      <c r="A363" s="354"/>
      <c r="B363" s="572"/>
      <c r="C363" s="355"/>
      <c r="D363" s="355"/>
      <c r="E363" s="359"/>
      <c r="F363" s="359"/>
      <c r="G363" s="359"/>
      <c r="H363" s="535"/>
      <c r="I363" s="359"/>
      <c r="J363" s="529">
        <f t="shared" si="8"/>
        <v>0</v>
      </c>
      <c r="K363" s="359"/>
      <c r="L363" s="355"/>
      <c r="M363" s="355"/>
      <c r="N363" s="366"/>
      <c r="O363" s="355"/>
      <c r="P363" s="375"/>
      <c r="Q363" s="351"/>
      <c r="R363" s="351"/>
    </row>
    <row r="364" spans="1:18" s="517" customFormat="1" ht="16.5" customHeight="1">
      <c r="A364" s="377" t="s">
        <v>364</v>
      </c>
      <c r="B364" s="378" t="s">
        <v>372</v>
      </c>
      <c r="C364" s="336"/>
      <c r="D364" s="336"/>
      <c r="E364" s="361"/>
      <c r="F364" s="361"/>
      <c r="G364" s="361"/>
      <c r="H364" s="536"/>
      <c r="I364" s="361"/>
      <c r="J364" s="530">
        <f t="shared" si="8"/>
        <v>0</v>
      </c>
      <c r="K364" s="361"/>
      <c r="L364" s="336"/>
      <c r="M364" s="336"/>
      <c r="N364" s="336"/>
      <c r="O364" s="336"/>
      <c r="P364" s="369"/>
      <c r="Q364" s="335"/>
      <c r="R364" s="335"/>
    </row>
    <row r="365" spans="1:18" s="517" customFormat="1" ht="16.5" customHeight="1">
      <c r="A365" s="338">
        <v>1</v>
      </c>
      <c r="B365" s="339" t="s">
        <v>373</v>
      </c>
      <c r="C365" s="339" t="s">
        <v>306</v>
      </c>
      <c r="D365" s="339" t="s">
        <v>307</v>
      </c>
      <c r="E365" s="343" t="s">
        <v>56</v>
      </c>
      <c r="F365" s="343"/>
      <c r="G365" s="343" t="s">
        <v>146</v>
      </c>
      <c r="H365" s="533">
        <v>1.5</v>
      </c>
      <c r="I365" s="343"/>
      <c r="J365" s="527">
        <f t="shared" si="8"/>
        <v>1.5</v>
      </c>
      <c r="K365" s="343" t="s">
        <v>56</v>
      </c>
      <c r="L365" s="339"/>
      <c r="M365" s="339">
        <v>1.5</v>
      </c>
      <c r="N365" s="342"/>
      <c r="O365" s="339" t="s">
        <v>306</v>
      </c>
      <c r="P365" s="379" t="s">
        <v>868</v>
      </c>
      <c r="Q365" s="340"/>
      <c r="R365" s="340"/>
    </row>
    <row r="366" spans="1:18" s="517" customFormat="1" ht="16.5" customHeight="1">
      <c r="A366" s="345">
        <v>2</v>
      </c>
      <c r="B366" s="352" t="s">
        <v>374</v>
      </c>
      <c r="C366" s="346" t="s">
        <v>302</v>
      </c>
      <c r="D366" s="346" t="s">
        <v>303</v>
      </c>
      <c r="E366" s="349" t="s">
        <v>56</v>
      </c>
      <c r="F366" s="349"/>
      <c r="G366" s="349" t="s">
        <v>146</v>
      </c>
      <c r="H366" s="534">
        <v>0.8369</v>
      </c>
      <c r="I366" s="349"/>
      <c r="J366" s="528">
        <f t="shared" si="8"/>
        <v>0.8369</v>
      </c>
      <c r="K366" s="349" t="s">
        <v>56</v>
      </c>
      <c r="L366" s="346"/>
      <c r="M366" s="346">
        <v>0.8369</v>
      </c>
      <c r="N366" s="348"/>
      <c r="O366" s="346" t="s">
        <v>302</v>
      </c>
      <c r="P366" s="382" t="s">
        <v>868</v>
      </c>
      <c r="Q366" s="351"/>
      <c r="R366" s="347"/>
    </row>
    <row r="367" spans="1:18" s="517" customFormat="1" ht="16.5" customHeight="1">
      <c r="A367" s="345">
        <v>3</v>
      </c>
      <c r="B367" s="390" t="s">
        <v>375</v>
      </c>
      <c r="C367" s="352" t="s">
        <v>318</v>
      </c>
      <c r="D367" s="352" t="s">
        <v>319</v>
      </c>
      <c r="E367" s="349" t="s">
        <v>56</v>
      </c>
      <c r="F367" s="349"/>
      <c r="G367" s="349" t="s">
        <v>146</v>
      </c>
      <c r="H367" s="534">
        <v>0.92</v>
      </c>
      <c r="I367" s="349"/>
      <c r="J367" s="528">
        <f t="shared" si="8"/>
        <v>0.92</v>
      </c>
      <c r="K367" s="349" t="s">
        <v>56</v>
      </c>
      <c r="L367" s="352"/>
      <c r="M367" s="352">
        <v>0.92</v>
      </c>
      <c r="N367" s="364"/>
      <c r="O367" s="352" t="s">
        <v>318</v>
      </c>
      <c r="P367" s="382" t="s">
        <v>868</v>
      </c>
      <c r="Q367" s="390"/>
      <c r="R367" s="347"/>
    </row>
    <row r="368" spans="1:18" s="517" customFormat="1" ht="16.5" customHeight="1">
      <c r="A368" s="345">
        <v>4</v>
      </c>
      <c r="B368" s="393" t="s">
        <v>847</v>
      </c>
      <c r="C368" s="346" t="s">
        <v>316</v>
      </c>
      <c r="D368" s="346" t="s">
        <v>317</v>
      </c>
      <c r="E368" s="349" t="s">
        <v>56</v>
      </c>
      <c r="F368" s="349"/>
      <c r="G368" s="349" t="s">
        <v>146</v>
      </c>
      <c r="H368" s="534">
        <v>1</v>
      </c>
      <c r="I368" s="349"/>
      <c r="J368" s="528">
        <f t="shared" si="8"/>
        <v>1</v>
      </c>
      <c r="K368" s="349" t="s">
        <v>56</v>
      </c>
      <c r="L368" s="346"/>
      <c r="M368" s="346">
        <v>1</v>
      </c>
      <c r="N368" s="364"/>
      <c r="O368" s="346" t="s">
        <v>316</v>
      </c>
      <c r="P368" s="382" t="s">
        <v>868</v>
      </c>
      <c r="Q368" s="390"/>
      <c r="R368" s="351"/>
    </row>
    <row r="369" spans="1:18" s="778" customFormat="1" ht="16.5" customHeight="1">
      <c r="A369" s="740">
        <v>5</v>
      </c>
      <c r="B369" s="779" t="s">
        <v>1003</v>
      </c>
      <c r="C369" s="742" t="s">
        <v>316</v>
      </c>
      <c r="D369" s="742" t="s">
        <v>317</v>
      </c>
      <c r="E369" s="744" t="s">
        <v>56</v>
      </c>
      <c r="F369" s="744"/>
      <c r="G369" s="744" t="s">
        <v>146</v>
      </c>
      <c r="H369" s="743">
        <v>1.5</v>
      </c>
      <c r="I369" s="744"/>
      <c r="J369" s="736">
        <f t="shared" si="8"/>
        <v>1.5</v>
      </c>
      <c r="K369" s="744" t="s">
        <v>56</v>
      </c>
      <c r="L369" s="742"/>
      <c r="M369" s="742">
        <v>1</v>
      </c>
      <c r="N369" s="780"/>
      <c r="O369" s="742" t="s">
        <v>300</v>
      </c>
      <c r="P369" s="733" t="s">
        <v>868</v>
      </c>
      <c r="Q369" s="781"/>
      <c r="R369" s="782"/>
    </row>
    <row r="370" spans="1:18" s="517" customFormat="1" ht="16.5" customHeight="1">
      <c r="A370" s="365"/>
      <c r="B370" s="392"/>
      <c r="C370" s="357"/>
      <c r="D370" s="357"/>
      <c r="E370" s="359"/>
      <c r="F370" s="359"/>
      <c r="G370" s="359"/>
      <c r="H370" s="535"/>
      <c r="I370" s="359"/>
      <c r="J370" s="529">
        <f t="shared" si="8"/>
        <v>0</v>
      </c>
      <c r="K370" s="359"/>
      <c r="L370" s="357"/>
      <c r="M370" s="357"/>
      <c r="N370" s="366"/>
      <c r="O370" s="357"/>
      <c r="P370" s="392"/>
      <c r="Q370" s="392"/>
      <c r="R370" s="356"/>
    </row>
    <row r="371" spans="1:18" s="517" customFormat="1" ht="16.5" customHeight="1">
      <c r="A371" s="377" t="s">
        <v>366</v>
      </c>
      <c r="B371" s="378" t="s">
        <v>354</v>
      </c>
      <c r="C371" s="336"/>
      <c r="D371" s="336"/>
      <c r="E371" s="361"/>
      <c r="F371" s="361"/>
      <c r="G371" s="361"/>
      <c r="H371" s="536"/>
      <c r="I371" s="361"/>
      <c r="J371" s="530">
        <f t="shared" si="8"/>
        <v>0</v>
      </c>
      <c r="K371" s="361"/>
      <c r="L371" s="336"/>
      <c r="M371" s="336"/>
      <c r="N371" s="336"/>
      <c r="O371" s="336"/>
      <c r="P371" s="369"/>
      <c r="Q371" s="335"/>
      <c r="R371" s="335"/>
    </row>
    <row r="372" spans="1:18" s="517" customFormat="1" ht="16.5" customHeight="1">
      <c r="A372" s="338">
        <v>1</v>
      </c>
      <c r="B372" s="339" t="s">
        <v>355</v>
      </c>
      <c r="C372" s="339" t="s">
        <v>310</v>
      </c>
      <c r="D372" s="339" t="s">
        <v>311</v>
      </c>
      <c r="E372" s="344" t="s">
        <v>56</v>
      </c>
      <c r="F372" s="344"/>
      <c r="G372" s="344" t="s">
        <v>141</v>
      </c>
      <c r="H372" s="527">
        <v>0.17</v>
      </c>
      <c r="I372" s="344"/>
      <c r="J372" s="527">
        <f t="shared" si="8"/>
        <v>0.17</v>
      </c>
      <c r="K372" s="344" t="s">
        <v>56</v>
      </c>
      <c r="L372" s="339">
        <v>0.17</v>
      </c>
      <c r="M372" s="339">
        <v>0.17</v>
      </c>
      <c r="N372" s="342"/>
      <c r="O372" s="339" t="s">
        <v>310</v>
      </c>
      <c r="P372" s="379" t="s">
        <v>868</v>
      </c>
      <c r="Q372" s="340"/>
      <c r="R372" s="340"/>
    </row>
    <row r="373" spans="1:18" s="517" customFormat="1" ht="16.5" customHeight="1">
      <c r="A373" s="345">
        <v>2</v>
      </c>
      <c r="B373" s="346" t="s">
        <v>835</v>
      </c>
      <c r="C373" s="346" t="s">
        <v>304</v>
      </c>
      <c r="D373" s="346" t="s">
        <v>305</v>
      </c>
      <c r="E373" s="350" t="s">
        <v>56</v>
      </c>
      <c r="F373" s="350"/>
      <c r="G373" s="350" t="s">
        <v>141</v>
      </c>
      <c r="H373" s="528">
        <v>4.6</v>
      </c>
      <c r="I373" s="350"/>
      <c r="J373" s="528">
        <f t="shared" si="8"/>
        <v>4.6</v>
      </c>
      <c r="K373" s="350" t="s">
        <v>56</v>
      </c>
      <c r="L373" s="346">
        <v>4.6</v>
      </c>
      <c r="M373" s="346">
        <v>4.6</v>
      </c>
      <c r="N373" s="348"/>
      <c r="O373" s="346" t="s">
        <v>304</v>
      </c>
      <c r="P373" s="347" t="s">
        <v>836</v>
      </c>
      <c r="Q373" s="510"/>
      <c r="R373" s="510"/>
    </row>
    <row r="374" spans="1:18" s="517" customFormat="1" ht="30" customHeight="1">
      <c r="A374" s="345">
        <v>3</v>
      </c>
      <c r="B374" s="346" t="s">
        <v>473</v>
      </c>
      <c r="C374" s="346" t="s">
        <v>304</v>
      </c>
      <c r="D374" s="346" t="s">
        <v>305</v>
      </c>
      <c r="E374" s="350" t="s">
        <v>56</v>
      </c>
      <c r="F374" s="350"/>
      <c r="G374" s="350" t="s">
        <v>141</v>
      </c>
      <c r="H374" s="528">
        <v>6.04</v>
      </c>
      <c r="I374" s="350"/>
      <c r="J374" s="528">
        <f t="shared" si="8"/>
        <v>6.04</v>
      </c>
      <c r="K374" s="350" t="s">
        <v>56</v>
      </c>
      <c r="L374" s="346">
        <v>3.1462000000000003</v>
      </c>
      <c r="M374" s="346">
        <v>3.1462000000000003</v>
      </c>
      <c r="N374" s="348"/>
      <c r="O374" s="346" t="s">
        <v>348</v>
      </c>
      <c r="P374" s="382" t="s">
        <v>914</v>
      </c>
      <c r="Q374" s="510"/>
      <c r="R374" s="510"/>
    </row>
    <row r="375" spans="1:18" s="517" customFormat="1" ht="52.5" customHeight="1">
      <c r="A375" s="345">
        <v>4</v>
      </c>
      <c r="B375" s="346" t="s">
        <v>792</v>
      </c>
      <c r="C375" s="346" t="s">
        <v>302</v>
      </c>
      <c r="D375" s="346" t="s">
        <v>303</v>
      </c>
      <c r="E375" s="350" t="s">
        <v>56</v>
      </c>
      <c r="F375" s="350"/>
      <c r="G375" s="350" t="s">
        <v>141</v>
      </c>
      <c r="H375" s="528">
        <v>0.53</v>
      </c>
      <c r="I375" s="350"/>
      <c r="J375" s="528">
        <f t="shared" si="8"/>
        <v>0.53</v>
      </c>
      <c r="K375" s="350" t="s">
        <v>56</v>
      </c>
      <c r="L375" s="346">
        <v>0.1258</v>
      </c>
      <c r="M375" s="346">
        <v>0.1258</v>
      </c>
      <c r="N375" s="348"/>
      <c r="O375" s="346" t="s">
        <v>915</v>
      </c>
      <c r="P375" s="382" t="s">
        <v>914</v>
      </c>
      <c r="Q375" s="510"/>
      <c r="R375" s="510"/>
    </row>
    <row r="376" spans="1:18" s="517" customFormat="1" ht="30" customHeight="1">
      <c r="A376" s="345">
        <v>5</v>
      </c>
      <c r="B376" s="346" t="s">
        <v>478</v>
      </c>
      <c r="C376" s="346" t="s">
        <v>453</v>
      </c>
      <c r="D376" s="346" t="s">
        <v>319</v>
      </c>
      <c r="E376" s="350" t="s">
        <v>56</v>
      </c>
      <c r="F376" s="350"/>
      <c r="G376" s="350" t="s">
        <v>141</v>
      </c>
      <c r="H376" s="528">
        <v>2.7</v>
      </c>
      <c r="I376" s="350"/>
      <c r="J376" s="528">
        <f t="shared" si="8"/>
        <v>2.7</v>
      </c>
      <c r="K376" s="350" t="s">
        <v>56</v>
      </c>
      <c r="L376" s="346">
        <v>2.7</v>
      </c>
      <c r="M376" s="346">
        <v>2.7</v>
      </c>
      <c r="N376" s="348"/>
      <c r="O376" s="346" t="s">
        <v>453</v>
      </c>
      <c r="P376" s="382" t="s">
        <v>914</v>
      </c>
      <c r="Q376" s="510"/>
      <c r="R376" s="510"/>
    </row>
    <row r="377" spans="1:18" s="517" customFormat="1" ht="16.5" customHeight="1">
      <c r="A377" s="345">
        <v>6</v>
      </c>
      <c r="B377" s="346" t="s">
        <v>484</v>
      </c>
      <c r="C377" s="346" t="s">
        <v>457</v>
      </c>
      <c r="D377" s="346" t="s">
        <v>317</v>
      </c>
      <c r="E377" s="350" t="s">
        <v>56</v>
      </c>
      <c r="F377" s="350"/>
      <c r="G377" s="350" t="s">
        <v>141</v>
      </c>
      <c r="H377" s="528">
        <v>0.864</v>
      </c>
      <c r="I377" s="350"/>
      <c r="J377" s="528">
        <f t="shared" si="8"/>
        <v>0.864</v>
      </c>
      <c r="K377" s="350" t="s">
        <v>56</v>
      </c>
      <c r="L377" s="346">
        <v>0.864</v>
      </c>
      <c r="M377" s="346">
        <v>0.864</v>
      </c>
      <c r="N377" s="348"/>
      <c r="O377" s="346" t="s">
        <v>457</v>
      </c>
      <c r="P377" s="382" t="s">
        <v>914</v>
      </c>
      <c r="Q377" s="510"/>
      <c r="R377" s="510"/>
    </row>
    <row r="378" spans="1:18" s="517" customFormat="1" ht="30" customHeight="1">
      <c r="A378" s="345">
        <v>7</v>
      </c>
      <c r="B378" s="346" t="s">
        <v>485</v>
      </c>
      <c r="C378" s="346" t="s">
        <v>463</v>
      </c>
      <c r="D378" s="346" t="s">
        <v>305</v>
      </c>
      <c r="E378" s="350" t="s">
        <v>56</v>
      </c>
      <c r="F378" s="350"/>
      <c r="G378" s="350" t="s">
        <v>141</v>
      </c>
      <c r="H378" s="528">
        <v>0.93</v>
      </c>
      <c r="I378" s="350"/>
      <c r="J378" s="528">
        <f t="shared" si="8"/>
        <v>0.93</v>
      </c>
      <c r="K378" s="350" t="s">
        <v>56</v>
      </c>
      <c r="L378" s="346">
        <v>0.5</v>
      </c>
      <c r="M378" s="346">
        <v>0.5</v>
      </c>
      <c r="N378" s="348"/>
      <c r="O378" s="346" t="s">
        <v>486</v>
      </c>
      <c r="P378" s="382" t="s">
        <v>914</v>
      </c>
      <c r="Q378" s="510"/>
      <c r="R378" s="510"/>
    </row>
    <row r="379" spans="1:18" s="517" customFormat="1" ht="30" customHeight="1">
      <c r="A379" s="345">
        <v>8</v>
      </c>
      <c r="B379" s="346" t="s">
        <v>487</v>
      </c>
      <c r="C379" s="346" t="s">
        <v>463</v>
      </c>
      <c r="D379" s="346" t="s">
        <v>305</v>
      </c>
      <c r="E379" s="350" t="s">
        <v>56</v>
      </c>
      <c r="F379" s="350"/>
      <c r="G379" s="350" t="s">
        <v>141</v>
      </c>
      <c r="H379" s="528">
        <v>0.16</v>
      </c>
      <c r="I379" s="350"/>
      <c r="J379" s="528">
        <f t="shared" si="8"/>
        <v>0.16</v>
      </c>
      <c r="K379" s="350" t="s">
        <v>56</v>
      </c>
      <c r="L379" s="346">
        <v>0.08</v>
      </c>
      <c r="M379" s="346">
        <v>0.08</v>
      </c>
      <c r="N379" s="348"/>
      <c r="O379" s="346" t="s">
        <v>474</v>
      </c>
      <c r="P379" s="382" t="s">
        <v>914</v>
      </c>
      <c r="Q379" s="510"/>
      <c r="R379" s="510"/>
    </row>
    <row r="380" spans="1:18" s="778" customFormat="1" ht="30" customHeight="1">
      <c r="A380" s="740">
        <v>9</v>
      </c>
      <c r="B380" s="742" t="s">
        <v>571</v>
      </c>
      <c r="C380" s="742" t="s">
        <v>308</v>
      </c>
      <c r="D380" s="742" t="s">
        <v>309</v>
      </c>
      <c r="E380" s="776" t="s">
        <v>56</v>
      </c>
      <c r="F380" s="776"/>
      <c r="G380" s="776" t="s">
        <v>141</v>
      </c>
      <c r="H380" s="736">
        <v>36.28</v>
      </c>
      <c r="I380" s="776"/>
      <c r="J380" s="736">
        <f t="shared" si="8"/>
        <v>36.28</v>
      </c>
      <c r="K380" s="776" t="s">
        <v>56</v>
      </c>
      <c r="L380" s="742">
        <v>36.28</v>
      </c>
      <c r="M380" s="742">
        <v>36.28</v>
      </c>
      <c r="N380" s="777"/>
      <c r="O380" s="742" t="s">
        <v>1005</v>
      </c>
      <c r="P380" s="741" t="s">
        <v>574</v>
      </c>
      <c r="Q380" s="738"/>
      <c r="R380" s="738"/>
    </row>
    <row r="381" spans="1:18" s="517" customFormat="1" ht="16.5" customHeight="1">
      <c r="A381" s="345">
        <v>10</v>
      </c>
      <c r="B381" s="346" t="s">
        <v>794</v>
      </c>
      <c r="C381" s="346" t="s">
        <v>306</v>
      </c>
      <c r="D381" s="346" t="s">
        <v>307</v>
      </c>
      <c r="E381" s="350" t="s">
        <v>56</v>
      </c>
      <c r="F381" s="350"/>
      <c r="G381" s="350" t="s">
        <v>141</v>
      </c>
      <c r="H381" s="528">
        <v>42</v>
      </c>
      <c r="I381" s="350"/>
      <c r="J381" s="528">
        <f t="shared" si="8"/>
        <v>42</v>
      </c>
      <c r="K381" s="350" t="s">
        <v>56</v>
      </c>
      <c r="L381" s="346">
        <v>42</v>
      </c>
      <c r="M381" s="346">
        <v>42</v>
      </c>
      <c r="N381" s="348"/>
      <c r="O381" s="346" t="s">
        <v>306</v>
      </c>
      <c r="P381" s="347" t="s">
        <v>678</v>
      </c>
      <c r="Q381" s="510"/>
      <c r="R381" s="510"/>
    </row>
    <row r="382" spans="1:18" s="517" customFormat="1" ht="16.5" customHeight="1">
      <c r="A382" s="354"/>
      <c r="B382" s="355"/>
      <c r="C382" s="355"/>
      <c r="D382" s="355"/>
      <c r="E382" s="360"/>
      <c r="F382" s="360"/>
      <c r="G382" s="360"/>
      <c r="H382" s="529"/>
      <c r="I382" s="360"/>
      <c r="J382" s="529">
        <f t="shared" si="8"/>
        <v>0</v>
      </c>
      <c r="K382" s="360"/>
      <c r="L382" s="355"/>
      <c r="M382" s="355"/>
      <c r="N382" s="376"/>
      <c r="O382" s="355"/>
      <c r="P382" s="375"/>
      <c r="Q382" s="510"/>
      <c r="R382" s="510"/>
    </row>
    <row r="383" spans="1:18" s="517" customFormat="1" ht="16.5" customHeight="1">
      <c r="A383" s="377" t="s">
        <v>371</v>
      </c>
      <c r="B383" s="378" t="s">
        <v>357</v>
      </c>
      <c r="C383" s="336"/>
      <c r="D383" s="336"/>
      <c r="E383" s="361"/>
      <c r="F383" s="361"/>
      <c r="G383" s="361"/>
      <c r="H383" s="536"/>
      <c r="I383" s="361"/>
      <c r="J383" s="530">
        <f t="shared" si="8"/>
        <v>0</v>
      </c>
      <c r="K383" s="361"/>
      <c r="L383" s="336"/>
      <c r="M383" s="336"/>
      <c r="N383" s="336"/>
      <c r="O383" s="336"/>
      <c r="P383" s="369"/>
      <c r="Q383" s="335"/>
      <c r="R383" s="335"/>
    </row>
    <row r="384" spans="1:18" s="523" customFormat="1" ht="16.5" customHeight="1">
      <c r="A384" s="338">
        <v>1</v>
      </c>
      <c r="B384" s="339" t="s">
        <v>795</v>
      </c>
      <c r="C384" s="339" t="s">
        <v>304</v>
      </c>
      <c r="D384" s="339" t="s">
        <v>305</v>
      </c>
      <c r="E384" s="343" t="s">
        <v>56</v>
      </c>
      <c r="F384" s="343"/>
      <c r="G384" s="343" t="s">
        <v>142</v>
      </c>
      <c r="H384" s="533">
        <v>0.15</v>
      </c>
      <c r="I384" s="343"/>
      <c r="J384" s="527">
        <f t="shared" si="8"/>
        <v>0.15</v>
      </c>
      <c r="K384" s="343" t="s">
        <v>56</v>
      </c>
      <c r="L384" s="339">
        <v>0.15</v>
      </c>
      <c r="M384" s="339">
        <v>0.15</v>
      </c>
      <c r="N384" s="363"/>
      <c r="O384" s="339" t="s">
        <v>304</v>
      </c>
      <c r="P384" s="340" t="s">
        <v>917</v>
      </c>
      <c r="Q384" s="362"/>
      <c r="R384" s="362"/>
    </row>
    <row r="385" spans="1:18" s="517" customFormat="1" ht="16.5" customHeight="1">
      <c r="A385" s="345">
        <v>2</v>
      </c>
      <c r="B385" s="346" t="s">
        <v>561</v>
      </c>
      <c r="C385" s="346" t="s">
        <v>304</v>
      </c>
      <c r="D385" s="346" t="s">
        <v>305</v>
      </c>
      <c r="E385" s="349" t="s">
        <v>56</v>
      </c>
      <c r="F385" s="349"/>
      <c r="G385" s="349" t="s">
        <v>142</v>
      </c>
      <c r="H385" s="534">
        <v>0.15</v>
      </c>
      <c r="I385" s="349"/>
      <c r="J385" s="528">
        <f t="shared" si="8"/>
        <v>0.15</v>
      </c>
      <c r="K385" s="349" t="s">
        <v>56</v>
      </c>
      <c r="L385" s="346">
        <v>0.15</v>
      </c>
      <c r="M385" s="346">
        <v>0.15</v>
      </c>
      <c r="N385" s="364"/>
      <c r="O385" s="346" t="s">
        <v>304</v>
      </c>
      <c r="P385" s="340" t="s">
        <v>917</v>
      </c>
      <c r="Q385" s="351"/>
      <c r="R385" s="351"/>
    </row>
    <row r="386" spans="1:18" s="517" customFormat="1" ht="16.5" customHeight="1">
      <c r="A386" s="354"/>
      <c r="B386" s="355"/>
      <c r="C386" s="355"/>
      <c r="D386" s="355"/>
      <c r="E386" s="359"/>
      <c r="F386" s="359"/>
      <c r="G386" s="359"/>
      <c r="H386" s="535"/>
      <c r="I386" s="359"/>
      <c r="J386" s="529">
        <f t="shared" si="8"/>
        <v>0</v>
      </c>
      <c r="K386" s="359"/>
      <c r="L386" s="355"/>
      <c r="M386" s="355"/>
      <c r="N386" s="366"/>
      <c r="O386" s="355"/>
      <c r="P386" s="375"/>
      <c r="Q386" s="351"/>
      <c r="R386" s="351"/>
    </row>
    <row r="387" spans="1:18" s="600" customFormat="1" ht="16.5" customHeight="1">
      <c r="A387" s="579" t="s">
        <v>376</v>
      </c>
      <c r="B387" s="580" t="s">
        <v>385</v>
      </c>
      <c r="C387" s="581"/>
      <c r="D387" s="581"/>
      <c r="E387" s="582"/>
      <c r="F387" s="582"/>
      <c r="G387" s="582"/>
      <c r="H387" s="583"/>
      <c r="I387" s="582"/>
      <c r="J387" s="584">
        <f t="shared" si="8"/>
        <v>0</v>
      </c>
      <c r="K387" s="582"/>
      <c r="L387" s="581"/>
      <c r="M387" s="581"/>
      <c r="N387" s="581"/>
      <c r="O387" s="581"/>
      <c r="P387" s="585"/>
      <c r="Q387" s="586"/>
      <c r="R387" s="586"/>
    </row>
    <row r="388" spans="1:18" s="517" customFormat="1" ht="30" customHeight="1">
      <c r="A388" s="338">
        <v>1</v>
      </c>
      <c r="B388" s="395" t="s">
        <v>386</v>
      </c>
      <c r="C388" s="339" t="s">
        <v>314</v>
      </c>
      <c r="D388" s="339" t="s">
        <v>315</v>
      </c>
      <c r="E388" s="343" t="s">
        <v>56</v>
      </c>
      <c r="F388" s="343"/>
      <c r="G388" s="343" t="s">
        <v>117</v>
      </c>
      <c r="H388" s="533">
        <v>0.39</v>
      </c>
      <c r="I388" s="343"/>
      <c r="J388" s="527">
        <f t="shared" si="8"/>
        <v>0.39</v>
      </c>
      <c r="K388" s="343" t="s">
        <v>56</v>
      </c>
      <c r="L388" s="339"/>
      <c r="M388" s="339">
        <v>0.39</v>
      </c>
      <c r="N388" s="372"/>
      <c r="O388" s="339" t="s">
        <v>314</v>
      </c>
      <c r="P388" s="379" t="s">
        <v>868</v>
      </c>
      <c r="Q388" s="362"/>
      <c r="R388" s="362"/>
    </row>
    <row r="389" spans="1:18" s="517" customFormat="1" ht="16.5" customHeight="1">
      <c r="A389" s="345">
        <v>2</v>
      </c>
      <c r="B389" s="387" t="s">
        <v>803</v>
      </c>
      <c r="C389" s="346" t="s">
        <v>310</v>
      </c>
      <c r="D389" s="346" t="s">
        <v>311</v>
      </c>
      <c r="E389" s="349" t="s">
        <v>56</v>
      </c>
      <c r="F389" s="349"/>
      <c r="G389" s="349" t="s">
        <v>117</v>
      </c>
      <c r="H389" s="534">
        <v>0.02</v>
      </c>
      <c r="I389" s="349"/>
      <c r="J389" s="528">
        <f t="shared" si="8"/>
        <v>0.02</v>
      </c>
      <c r="K389" s="349" t="s">
        <v>56</v>
      </c>
      <c r="L389" s="346">
        <v>0.02</v>
      </c>
      <c r="M389" s="346">
        <v>0.02</v>
      </c>
      <c r="N389" s="353"/>
      <c r="O389" s="346" t="s">
        <v>310</v>
      </c>
      <c r="P389" s="347" t="s">
        <v>806</v>
      </c>
      <c r="Q389" s="511"/>
      <c r="R389" s="511"/>
    </row>
    <row r="390" spans="1:18" s="517" customFormat="1" ht="16.5" customHeight="1">
      <c r="A390" s="345">
        <v>3</v>
      </c>
      <c r="B390" s="387" t="s">
        <v>804</v>
      </c>
      <c r="C390" s="346" t="s">
        <v>306</v>
      </c>
      <c r="D390" s="346" t="s">
        <v>307</v>
      </c>
      <c r="E390" s="349" t="s">
        <v>56</v>
      </c>
      <c r="F390" s="349"/>
      <c r="G390" s="349" t="s">
        <v>117</v>
      </c>
      <c r="H390" s="534">
        <v>0.02</v>
      </c>
      <c r="I390" s="349"/>
      <c r="J390" s="528">
        <f t="shared" si="8"/>
        <v>0.02</v>
      </c>
      <c r="K390" s="349" t="s">
        <v>56</v>
      </c>
      <c r="L390" s="346">
        <v>0.02</v>
      </c>
      <c r="M390" s="346">
        <v>0.02</v>
      </c>
      <c r="N390" s="353"/>
      <c r="O390" s="346" t="s">
        <v>306</v>
      </c>
      <c r="P390" s="347" t="s">
        <v>806</v>
      </c>
      <c r="Q390" s="511"/>
      <c r="R390" s="511"/>
    </row>
    <row r="391" spans="1:18" s="517" customFormat="1" ht="16.5" customHeight="1">
      <c r="A391" s="345">
        <v>4</v>
      </c>
      <c r="B391" s="387" t="s">
        <v>805</v>
      </c>
      <c r="C391" s="346" t="s">
        <v>306</v>
      </c>
      <c r="D391" s="346" t="s">
        <v>307</v>
      </c>
      <c r="E391" s="349" t="s">
        <v>56</v>
      </c>
      <c r="F391" s="349"/>
      <c r="G391" s="349" t="s">
        <v>117</v>
      </c>
      <c r="H391" s="534">
        <v>0.02</v>
      </c>
      <c r="I391" s="349"/>
      <c r="J391" s="528">
        <f t="shared" si="8"/>
        <v>0.02</v>
      </c>
      <c r="K391" s="349" t="s">
        <v>56</v>
      </c>
      <c r="L391" s="346">
        <v>0.02</v>
      </c>
      <c r="M391" s="346">
        <v>0.02</v>
      </c>
      <c r="N391" s="353"/>
      <c r="O391" s="346" t="s">
        <v>306</v>
      </c>
      <c r="P391" s="347" t="s">
        <v>806</v>
      </c>
      <c r="Q391" s="511"/>
      <c r="R391" s="511"/>
    </row>
    <row r="392" spans="1:18" s="517" customFormat="1" ht="16.5" customHeight="1">
      <c r="A392" s="354"/>
      <c r="B392" s="385"/>
      <c r="C392" s="355"/>
      <c r="D392" s="355"/>
      <c r="E392" s="359"/>
      <c r="F392" s="359"/>
      <c r="G392" s="359"/>
      <c r="H392" s="535"/>
      <c r="I392" s="359"/>
      <c r="J392" s="529">
        <f t="shared" si="8"/>
        <v>0</v>
      </c>
      <c r="K392" s="359"/>
      <c r="L392" s="355"/>
      <c r="M392" s="355"/>
      <c r="N392" s="366"/>
      <c r="O392" s="355"/>
      <c r="P392" s="375"/>
      <c r="Q392" s="511"/>
      <c r="R392" s="511"/>
    </row>
    <row r="393" spans="1:18" s="600" customFormat="1" ht="16.5" customHeight="1">
      <c r="A393" s="579" t="s">
        <v>378</v>
      </c>
      <c r="B393" s="580" t="s">
        <v>122</v>
      </c>
      <c r="C393" s="581"/>
      <c r="D393" s="581"/>
      <c r="E393" s="582"/>
      <c r="F393" s="582"/>
      <c r="G393" s="582"/>
      <c r="H393" s="583"/>
      <c r="I393" s="582"/>
      <c r="J393" s="584">
        <f t="shared" si="8"/>
        <v>0</v>
      </c>
      <c r="K393" s="582"/>
      <c r="L393" s="581"/>
      <c r="M393" s="581"/>
      <c r="N393" s="581"/>
      <c r="O393" s="581"/>
      <c r="P393" s="585"/>
      <c r="Q393" s="586"/>
      <c r="R393" s="586"/>
    </row>
    <row r="394" spans="1:18" s="517" customFormat="1" ht="16.5" customHeight="1">
      <c r="A394" s="338">
        <v>1</v>
      </c>
      <c r="B394" s="339" t="s">
        <v>387</v>
      </c>
      <c r="C394" s="339" t="s">
        <v>302</v>
      </c>
      <c r="D394" s="339" t="s">
        <v>303</v>
      </c>
      <c r="E394" s="343" t="s">
        <v>56</v>
      </c>
      <c r="F394" s="343"/>
      <c r="G394" s="343" t="s">
        <v>123</v>
      </c>
      <c r="H394" s="533">
        <v>35</v>
      </c>
      <c r="I394" s="343"/>
      <c r="J394" s="527">
        <f t="shared" si="8"/>
        <v>35</v>
      </c>
      <c r="K394" s="343" t="s">
        <v>56</v>
      </c>
      <c r="L394" s="339"/>
      <c r="M394" s="339">
        <v>35</v>
      </c>
      <c r="N394" s="341"/>
      <c r="O394" s="339" t="s">
        <v>302</v>
      </c>
      <c r="P394" s="379" t="s">
        <v>914</v>
      </c>
      <c r="Q394" s="340"/>
      <c r="R394" s="340"/>
    </row>
    <row r="395" spans="1:18" s="517" customFormat="1" ht="16.5" customHeight="1">
      <c r="A395" s="345">
        <v>2</v>
      </c>
      <c r="B395" s="346" t="s">
        <v>388</v>
      </c>
      <c r="C395" s="346" t="s">
        <v>318</v>
      </c>
      <c r="D395" s="346" t="s">
        <v>319</v>
      </c>
      <c r="E395" s="349" t="s">
        <v>56</v>
      </c>
      <c r="F395" s="349"/>
      <c r="G395" s="349" t="s">
        <v>123</v>
      </c>
      <c r="H395" s="534">
        <v>2</v>
      </c>
      <c r="I395" s="349"/>
      <c r="J395" s="528">
        <f t="shared" si="8"/>
        <v>2</v>
      </c>
      <c r="K395" s="349" t="s">
        <v>56</v>
      </c>
      <c r="L395" s="346"/>
      <c r="M395" s="346">
        <v>2</v>
      </c>
      <c r="N395" s="348"/>
      <c r="O395" s="346" t="s">
        <v>318</v>
      </c>
      <c r="P395" s="382" t="s">
        <v>868</v>
      </c>
      <c r="Q395" s="347"/>
      <c r="R395" s="347"/>
    </row>
    <row r="396" spans="1:18" s="517" customFormat="1" ht="16.5" customHeight="1">
      <c r="A396" s="345">
        <v>3</v>
      </c>
      <c r="B396" s="346" t="s">
        <v>934</v>
      </c>
      <c r="C396" s="346" t="s">
        <v>304</v>
      </c>
      <c r="D396" s="346" t="s">
        <v>305</v>
      </c>
      <c r="E396" s="349" t="s">
        <v>56</v>
      </c>
      <c r="F396" s="349"/>
      <c r="G396" s="349" t="s">
        <v>123</v>
      </c>
      <c r="H396" s="534">
        <v>0.8853</v>
      </c>
      <c r="I396" s="349"/>
      <c r="J396" s="528">
        <f t="shared" si="8"/>
        <v>0.8853</v>
      </c>
      <c r="K396" s="349" t="s">
        <v>56</v>
      </c>
      <c r="L396" s="346">
        <v>0.8853</v>
      </c>
      <c r="M396" s="346">
        <v>0.8853</v>
      </c>
      <c r="N396" s="348"/>
      <c r="O396" s="346" t="s">
        <v>304</v>
      </c>
      <c r="P396" s="347"/>
      <c r="Q396" s="347"/>
      <c r="R396" s="347"/>
    </row>
    <row r="397" spans="1:18" s="517" customFormat="1" ht="30" customHeight="1">
      <c r="A397" s="345">
        <v>4</v>
      </c>
      <c r="B397" s="346" t="s">
        <v>935</v>
      </c>
      <c r="C397" s="346" t="s">
        <v>314</v>
      </c>
      <c r="D397" s="346" t="s">
        <v>315</v>
      </c>
      <c r="E397" s="349" t="s">
        <v>56</v>
      </c>
      <c r="F397" s="349"/>
      <c r="G397" s="349" t="s">
        <v>123</v>
      </c>
      <c r="H397" s="534">
        <v>0.03</v>
      </c>
      <c r="I397" s="349"/>
      <c r="J397" s="528">
        <f t="shared" si="8"/>
        <v>0.03</v>
      </c>
      <c r="K397" s="349" t="s">
        <v>56</v>
      </c>
      <c r="L397" s="346">
        <v>0.03</v>
      </c>
      <c r="M397" s="346">
        <v>0.03</v>
      </c>
      <c r="N397" s="348"/>
      <c r="O397" s="346" t="s">
        <v>314</v>
      </c>
      <c r="P397" s="347" t="s">
        <v>874</v>
      </c>
      <c r="Q397" s="347"/>
      <c r="R397" s="347"/>
    </row>
    <row r="398" spans="1:18" s="520" customFormat="1" ht="16.5" customHeight="1">
      <c r="A398" s="345">
        <v>5</v>
      </c>
      <c r="B398" s="346" t="s">
        <v>936</v>
      </c>
      <c r="C398" s="346" t="s">
        <v>310</v>
      </c>
      <c r="D398" s="346" t="s">
        <v>311</v>
      </c>
      <c r="E398" s="350" t="s">
        <v>56</v>
      </c>
      <c r="F398" s="350"/>
      <c r="G398" s="350" t="s">
        <v>123</v>
      </c>
      <c r="H398" s="528">
        <v>0.2412</v>
      </c>
      <c r="I398" s="350"/>
      <c r="J398" s="528">
        <f t="shared" si="8"/>
        <v>0.2412</v>
      </c>
      <c r="K398" s="350" t="s">
        <v>56</v>
      </c>
      <c r="L398" s="346">
        <v>0.2412</v>
      </c>
      <c r="M398" s="346">
        <v>0.2412</v>
      </c>
      <c r="N398" s="352"/>
      <c r="O398" s="346" t="s">
        <v>310</v>
      </c>
      <c r="P398" s="347" t="s">
        <v>873</v>
      </c>
      <c r="Q398" s="351"/>
      <c r="R398" s="351"/>
    </row>
    <row r="399" spans="1:18" s="517" customFormat="1" ht="16.5" customHeight="1">
      <c r="A399" s="345">
        <v>6</v>
      </c>
      <c r="B399" s="347" t="s">
        <v>937</v>
      </c>
      <c r="C399" s="348" t="s">
        <v>310</v>
      </c>
      <c r="D399" s="348" t="s">
        <v>311</v>
      </c>
      <c r="E399" s="349" t="s">
        <v>53</v>
      </c>
      <c r="F399" s="349"/>
      <c r="G399" s="349" t="s">
        <v>123</v>
      </c>
      <c r="H399" s="534">
        <v>0.208</v>
      </c>
      <c r="I399" s="349"/>
      <c r="J399" s="528">
        <f t="shared" si="8"/>
        <v>0.208</v>
      </c>
      <c r="K399" s="349" t="s">
        <v>53</v>
      </c>
      <c r="L399" s="348">
        <v>0.208</v>
      </c>
      <c r="M399" s="348">
        <v>0.208</v>
      </c>
      <c r="N399" s="348"/>
      <c r="O399" s="348" t="s">
        <v>310</v>
      </c>
      <c r="P399" s="347" t="s">
        <v>873</v>
      </c>
      <c r="Q399" s="347"/>
      <c r="R399" s="347"/>
    </row>
    <row r="400" spans="1:18" s="517" customFormat="1" ht="16.5" customHeight="1">
      <c r="A400" s="354"/>
      <c r="B400" s="375"/>
      <c r="C400" s="376"/>
      <c r="D400" s="376"/>
      <c r="E400" s="359"/>
      <c r="F400" s="359"/>
      <c r="G400" s="359"/>
      <c r="H400" s="535"/>
      <c r="I400" s="359"/>
      <c r="J400" s="529">
        <f t="shared" si="8"/>
        <v>0</v>
      </c>
      <c r="K400" s="359"/>
      <c r="L400" s="376"/>
      <c r="M400" s="376"/>
      <c r="N400" s="376"/>
      <c r="O400" s="376"/>
      <c r="P400" s="375"/>
      <c r="Q400" s="347"/>
      <c r="R400" s="347"/>
    </row>
    <row r="401" spans="1:18" s="587" customFormat="1" ht="16.5" customHeight="1">
      <c r="A401" s="579" t="s">
        <v>380</v>
      </c>
      <c r="B401" s="580" t="s">
        <v>125</v>
      </c>
      <c r="C401" s="581"/>
      <c r="D401" s="581"/>
      <c r="E401" s="582"/>
      <c r="F401" s="582"/>
      <c r="G401" s="582"/>
      <c r="H401" s="583"/>
      <c r="I401" s="582"/>
      <c r="J401" s="584">
        <f t="shared" si="8"/>
        <v>0</v>
      </c>
      <c r="K401" s="582"/>
      <c r="L401" s="581"/>
      <c r="M401" s="581"/>
      <c r="N401" s="581"/>
      <c r="O401" s="581"/>
      <c r="P401" s="585"/>
      <c r="Q401" s="586"/>
      <c r="R401" s="586"/>
    </row>
    <row r="402" spans="1:18" s="428" customFormat="1" ht="16.5" customHeight="1">
      <c r="A402" s="338">
        <v>1</v>
      </c>
      <c r="B402" s="405"/>
      <c r="C402" s="405"/>
      <c r="D402" s="405"/>
      <c r="E402" s="343"/>
      <c r="F402" s="343"/>
      <c r="G402" s="343"/>
      <c r="H402" s="533"/>
      <c r="I402" s="343"/>
      <c r="J402" s="527">
        <f t="shared" si="8"/>
        <v>0</v>
      </c>
      <c r="K402" s="343"/>
      <c r="L402" s="405"/>
      <c r="M402" s="405"/>
      <c r="N402" s="363"/>
      <c r="O402" s="405"/>
      <c r="P402" s="340"/>
      <c r="Q402" s="362"/>
      <c r="R402" s="340"/>
    </row>
    <row r="403" spans="1:18" s="428" customFormat="1" ht="16.5" customHeight="1">
      <c r="A403" s="588">
        <v>2</v>
      </c>
      <c r="B403" s="589"/>
      <c r="C403" s="589"/>
      <c r="D403" s="589"/>
      <c r="E403" s="590"/>
      <c r="F403" s="590"/>
      <c r="G403" s="590"/>
      <c r="H403" s="591"/>
      <c r="I403" s="590"/>
      <c r="J403" s="529">
        <f t="shared" si="8"/>
        <v>0</v>
      </c>
      <c r="K403" s="590"/>
      <c r="L403" s="589"/>
      <c r="M403" s="589"/>
      <c r="N403" s="592"/>
      <c r="O403" s="589"/>
      <c r="P403" s="593"/>
      <c r="Q403" s="406"/>
      <c r="R403" s="406"/>
    </row>
    <row r="404" spans="1:18" s="587" customFormat="1" ht="16.5" customHeight="1">
      <c r="A404" s="579" t="s">
        <v>949</v>
      </c>
      <c r="B404" s="580" t="s">
        <v>398</v>
      </c>
      <c r="C404" s="581"/>
      <c r="D404" s="581"/>
      <c r="E404" s="582"/>
      <c r="F404" s="582"/>
      <c r="G404" s="582"/>
      <c r="H404" s="583"/>
      <c r="I404" s="582"/>
      <c r="J404" s="584">
        <f t="shared" si="8"/>
        <v>0</v>
      </c>
      <c r="K404" s="582"/>
      <c r="L404" s="581"/>
      <c r="M404" s="581"/>
      <c r="N404" s="581"/>
      <c r="O404" s="581"/>
      <c r="P404" s="585"/>
      <c r="Q404" s="586"/>
      <c r="R404" s="586"/>
    </row>
    <row r="405" spans="1:18" s="428" customFormat="1" ht="16.5" customHeight="1">
      <c r="A405" s="338">
        <v>1</v>
      </c>
      <c r="B405" s="405" t="s">
        <v>399</v>
      </c>
      <c r="C405" s="405" t="s">
        <v>318</v>
      </c>
      <c r="D405" s="405" t="s">
        <v>319</v>
      </c>
      <c r="E405" s="344" t="s">
        <v>56</v>
      </c>
      <c r="F405" s="344"/>
      <c r="G405" s="344" t="s">
        <v>131</v>
      </c>
      <c r="H405" s="527">
        <v>2</v>
      </c>
      <c r="I405" s="344"/>
      <c r="J405" s="527">
        <f t="shared" si="8"/>
        <v>2</v>
      </c>
      <c r="K405" s="344" t="s">
        <v>56</v>
      </c>
      <c r="L405" s="405"/>
      <c r="M405" s="405">
        <v>2</v>
      </c>
      <c r="N405" s="341"/>
      <c r="O405" s="405" t="s">
        <v>318</v>
      </c>
      <c r="P405" s="340"/>
      <c r="Q405" s="340"/>
      <c r="R405" s="340"/>
    </row>
    <row r="406" spans="1:18" s="428" customFormat="1" ht="16.5" customHeight="1">
      <c r="A406" s="345">
        <v>2</v>
      </c>
      <c r="B406" s="346" t="s">
        <v>400</v>
      </c>
      <c r="C406" s="346" t="s">
        <v>318</v>
      </c>
      <c r="D406" s="346" t="s">
        <v>319</v>
      </c>
      <c r="E406" s="350" t="s">
        <v>56</v>
      </c>
      <c r="F406" s="350"/>
      <c r="G406" s="350" t="s">
        <v>131</v>
      </c>
      <c r="H406" s="528">
        <v>2</v>
      </c>
      <c r="I406" s="350"/>
      <c r="J406" s="528">
        <f t="shared" si="8"/>
        <v>2</v>
      </c>
      <c r="K406" s="350" t="s">
        <v>56</v>
      </c>
      <c r="L406" s="346"/>
      <c r="M406" s="346">
        <v>2</v>
      </c>
      <c r="N406" s="348"/>
      <c r="O406" s="346" t="s">
        <v>318</v>
      </c>
      <c r="P406" s="347"/>
      <c r="Q406" s="347"/>
      <c r="R406" s="347"/>
    </row>
    <row r="407" spans="1:18" s="428" customFormat="1" ht="16.5" customHeight="1">
      <c r="A407" s="345">
        <v>3</v>
      </c>
      <c r="B407" s="346" t="s">
        <v>829</v>
      </c>
      <c r="C407" s="346" t="s">
        <v>318</v>
      </c>
      <c r="D407" s="346" t="s">
        <v>319</v>
      </c>
      <c r="E407" s="350" t="s">
        <v>56</v>
      </c>
      <c r="F407" s="350"/>
      <c r="G407" s="350" t="s">
        <v>131</v>
      </c>
      <c r="H407" s="528">
        <v>1.8665</v>
      </c>
      <c r="I407" s="350"/>
      <c r="J407" s="528">
        <f t="shared" si="8"/>
        <v>1.8665</v>
      </c>
      <c r="K407" s="350" t="s">
        <v>56</v>
      </c>
      <c r="L407" s="346"/>
      <c r="M407" s="346">
        <v>1.8665</v>
      </c>
      <c r="N407" s="348"/>
      <c r="O407" s="346" t="s">
        <v>318</v>
      </c>
      <c r="P407" s="347"/>
      <c r="Q407" s="347"/>
      <c r="R407" s="347"/>
    </row>
    <row r="408" spans="1:18" s="428" customFormat="1" ht="16.5" customHeight="1">
      <c r="A408" s="345">
        <v>4</v>
      </c>
      <c r="B408" s="374" t="s">
        <v>643</v>
      </c>
      <c r="C408" s="374" t="s">
        <v>300</v>
      </c>
      <c r="D408" s="374" t="s">
        <v>301</v>
      </c>
      <c r="E408" s="350" t="s">
        <v>56</v>
      </c>
      <c r="F408" s="350"/>
      <c r="G408" s="350" t="s">
        <v>131</v>
      </c>
      <c r="H408" s="528">
        <v>2</v>
      </c>
      <c r="I408" s="350"/>
      <c r="J408" s="528">
        <f t="shared" si="8"/>
        <v>2</v>
      </c>
      <c r="K408" s="350" t="s">
        <v>56</v>
      </c>
      <c r="L408" s="374"/>
      <c r="M408" s="374">
        <v>2</v>
      </c>
      <c r="N408" s="348"/>
      <c r="O408" s="374" t="s">
        <v>300</v>
      </c>
      <c r="P408" s="347"/>
      <c r="Q408" s="347"/>
      <c r="R408" s="347"/>
    </row>
    <row r="409" spans="1:18" s="428" customFormat="1" ht="16.5" customHeight="1">
      <c r="A409" s="345">
        <v>5</v>
      </c>
      <c r="B409" s="390" t="s">
        <v>1006</v>
      </c>
      <c r="C409" s="399" t="s">
        <v>300</v>
      </c>
      <c r="D409" s="399" t="s">
        <v>301</v>
      </c>
      <c r="E409" s="350" t="s">
        <v>56</v>
      </c>
      <c r="F409" s="350"/>
      <c r="G409" s="350" t="s">
        <v>131</v>
      </c>
      <c r="H409" s="528">
        <v>106.09</v>
      </c>
      <c r="I409" s="350"/>
      <c r="J409" s="528">
        <f t="shared" si="8"/>
        <v>106.09</v>
      </c>
      <c r="K409" s="350" t="s">
        <v>56</v>
      </c>
      <c r="L409" s="399"/>
      <c r="M409" s="399">
        <v>106.09</v>
      </c>
      <c r="N409" s="348"/>
      <c r="O409" s="399" t="s">
        <v>300</v>
      </c>
      <c r="P409" s="347"/>
      <c r="Q409" s="347"/>
      <c r="R409" s="347"/>
    </row>
    <row r="410" spans="1:18" s="428" customFormat="1" ht="16.5" customHeight="1">
      <c r="A410" s="345">
        <v>6</v>
      </c>
      <c r="B410" s="390" t="s">
        <v>401</v>
      </c>
      <c r="C410" s="346" t="s">
        <v>302</v>
      </c>
      <c r="D410" s="346" t="s">
        <v>303</v>
      </c>
      <c r="E410" s="350" t="s">
        <v>56</v>
      </c>
      <c r="F410" s="350"/>
      <c r="G410" s="350" t="s">
        <v>131</v>
      </c>
      <c r="H410" s="528">
        <v>6.79</v>
      </c>
      <c r="I410" s="350"/>
      <c r="J410" s="528">
        <f t="shared" si="8"/>
        <v>6.79</v>
      </c>
      <c r="K410" s="350" t="s">
        <v>56</v>
      </c>
      <c r="L410" s="346"/>
      <c r="M410" s="346">
        <v>6.79</v>
      </c>
      <c r="N410" s="348"/>
      <c r="O410" s="346" t="s">
        <v>302</v>
      </c>
      <c r="P410" s="347"/>
      <c r="Q410" s="347"/>
      <c r="R410" s="347"/>
    </row>
    <row r="411" spans="1:18" s="428" customFormat="1" ht="16.5" customHeight="1">
      <c r="A411" s="345">
        <v>7</v>
      </c>
      <c r="B411" s="408" t="s">
        <v>647</v>
      </c>
      <c r="C411" s="408" t="s">
        <v>302</v>
      </c>
      <c r="D411" s="408" t="s">
        <v>303</v>
      </c>
      <c r="E411" s="411" t="s">
        <v>56</v>
      </c>
      <c r="F411" s="411"/>
      <c r="G411" s="411" t="s">
        <v>131</v>
      </c>
      <c r="H411" s="594">
        <v>2</v>
      </c>
      <c r="I411" s="411"/>
      <c r="J411" s="528">
        <f t="shared" si="8"/>
        <v>2</v>
      </c>
      <c r="K411" s="411" t="s">
        <v>56</v>
      </c>
      <c r="L411" s="408"/>
      <c r="M411" s="408">
        <v>2</v>
      </c>
      <c r="N411" s="410"/>
      <c r="O411" s="408" t="s">
        <v>302</v>
      </c>
      <c r="P411" s="409"/>
      <c r="Q411" s="409"/>
      <c r="R411" s="409"/>
    </row>
    <row r="412" spans="1:18" s="428" customFormat="1" ht="16.5" customHeight="1">
      <c r="A412" s="345">
        <v>8</v>
      </c>
      <c r="B412" s="408" t="s">
        <v>830</v>
      </c>
      <c r="C412" s="408" t="s">
        <v>304</v>
      </c>
      <c r="D412" s="408" t="s">
        <v>305</v>
      </c>
      <c r="E412" s="411" t="s">
        <v>56</v>
      </c>
      <c r="F412" s="411"/>
      <c r="G412" s="411" t="s">
        <v>131</v>
      </c>
      <c r="H412" s="594">
        <v>2.24</v>
      </c>
      <c r="I412" s="411"/>
      <c r="J412" s="528">
        <f t="shared" si="8"/>
        <v>2.24</v>
      </c>
      <c r="K412" s="411" t="s">
        <v>56</v>
      </c>
      <c r="L412" s="408"/>
      <c r="M412" s="408">
        <v>2.24</v>
      </c>
      <c r="N412" s="410"/>
      <c r="O412" s="408" t="s">
        <v>304</v>
      </c>
      <c r="P412" s="409"/>
      <c r="Q412" s="516"/>
      <c r="R412" s="516"/>
    </row>
    <row r="413" spans="1:18" s="428" customFormat="1" ht="16.5" customHeight="1">
      <c r="A413" s="345">
        <v>9</v>
      </c>
      <c r="B413" s="408" t="s">
        <v>648</v>
      </c>
      <c r="C413" s="408" t="s">
        <v>304</v>
      </c>
      <c r="D413" s="408" t="s">
        <v>305</v>
      </c>
      <c r="E413" s="411" t="s">
        <v>56</v>
      </c>
      <c r="F413" s="411"/>
      <c r="G413" s="411" t="s">
        <v>131</v>
      </c>
      <c r="H413" s="594">
        <v>7.73</v>
      </c>
      <c r="I413" s="411"/>
      <c r="J413" s="528">
        <f t="shared" si="8"/>
        <v>7.73</v>
      </c>
      <c r="K413" s="411" t="s">
        <v>56</v>
      </c>
      <c r="L413" s="408"/>
      <c r="M413" s="408">
        <v>7.73</v>
      </c>
      <c r="N413" s="410"/>
      <c r="O413" s="408" t="s">
        <v>304</v>
      </c>
      <c r="P413" s="409"/>
      <c r="Q413" s="516"/>
      <c r="R413" s="516"/>
    </row>
    <row r="414" spans="1:18" s="428" customFormat="1" ht="16.5" customHeight="1">
      <c r="A414" s="345">
        <v>10</v>
      </c>
      <c r="B414" s="408" t="s">
        <v>644</v>
      </c>
      <c r="C414" s="408" t="s">
        <v>306</v>
      </c>
      <c r="D414" s="408" t="s">
        <v>307</v>
      </c>
      <c r="E414" s="411" t="s">
        <v>56</v>
      </c>
      <c r="F414" s="411"/>
      <c r="G414" s="411" t="s">
        <v>131</v>
      </c>
      <c r="H414" s="594">
        <v>2</v>
      </c>
      <c r="I414" s="411"/>
      <c r="J414" s="528">
        <f t="shared" si="8"/>
        <v>2</v>
      </c>
      <c r="K414" s="411" t="s">
        <v>56</v>
      </c>
      <c r="L414" s="408"/>
      <c r="M414" s="408">
        <v>2</v>
      </c>
      <c r="N414" s="410"/>
      <c r="O414" s="408" t="s">
        <v>306</v>
      </c>
      <c r="P414" s="409"/>
      <c r="Q414" s="516"/>
      <c r="R414" s="516"/>
    </row>
    <row r="415" spans="1:18" s="428" customFormat="1" ht="16.5" customHeight="1">
      <c r="A415" s="345">
        <v>11</v>
      </c>
      <c r="B415" s="408" t="s">
        <v>831</v>
      </c>
      <c r="C415" s="408" t="s">
        <v>308</v>
      </c>
      <c r="D415" s="408" t="s">
        <v>309</v>
      </c>
      <c r="E415" s="411" t="s">
        <v>56</v>
      </c>
      <c r="F415" s="411"/>
      <c r="G415" s="411" t="s">
        <v>131</v>
      </c>
      <c r="H415" s="594">
        <v>2</v>
      </c>
      <c r="I415" s="411"/>
      <c r="J415" s="528">
        <f t="shared" si="8"/>
        <v>2</v>
      </c>
      <c r="K415" s="411" t="s">
        <v>56</v>
      </c>
      <c r="L415" s="408"/>
      <c r="M415" s="408">
        <v>2</v>
      </c>
      <c r="N415" s="410"/>
      <c r="O415" s="408" t="s">
        <v>308</v>
      </c>
      <c r="P415" s="409"/>
      <c r="Q415" s="516"/>
      <c r="R415" s="516"/>
    </row>
    <row r="416" spans="1:18" s="428" customFormat="1" ht="16.5" customHeight="1">
      <c r="A416" s="345">
        <v>12</v>
      </c>
      <c r="B416" s="408" t="s">
        <v>646</v>
      </c>
      <c r="C416" s="408" t="s">
        <v>308</v>
      </c>
      <c r="D416" s="408" t="s">
        <v>309</v>
      </c>
      <c r="E416" s="411" t="s">
        <v>56</v>
      </c>
      <c r="F416" s="411"/>
      <c r="G416" s="411" t="s">
        <v>131</v>
      </c>
      <c r="H416" s="594">
        <v>2</v>
      </c>
      <c r="I416" s="411"/>
      <c r="J416" s="528">
        <f t="shared" si="8"/>
        <v>2</v>
      </c>
      <c r="K416" s="411" t="s">
        <v>56</v>
      </c>
      <c r="L416" s="408"/>
      <c r="M416" s="408">
        <v>2</v>
      </c>
      <c r="N416" s="410"/>
      <c r="O416" s="408" t="s">
        <v>308</v>
      </c>
      <c r="P416" s="409"/>
      <c r="Q416" s="516"/>
      <c r="R416" s="516"/>
    </row>
    <row r="417" spans="1:18" s="428" customFormat="1" ht="16.5" customHeight="1">
      <c r="A417" s="345">
        <v>13</v>
      </c>
      <c r="B417" s="408" t="s">
        <v>402</v>
      </c>
      <c r="C417" s="408" t="s">
        <v>310</v>
      </c>
      <c r="D417" s="408" t="s">
        <v>311</v>
      </c>
      <c r="E417" s="411" t="s">
        <v>56</v>
      </c>
      <c r="F417" s="411"/>
      <c r="G417" s="411" t="s">
        <v>131</v>
      </c>
      <c r="H417" s="594">
        <v>1</v>
      </c>
      <c r="I417" s="411"/>
      <c r="J417" s="528">
        <f t="shared" si="8"/>
        <v>1</v>
      </c>
      <c r="K417" s="411" t="s">
        <v>56</v>
      </c>
      <c r="L417" s="408"/>
      <c r="M417" s="408">
        <v>1</v>
      </c>
      <c r="N417" s="410"/>
      <c r="O417" s="408" t="s">
        <v>310</v>
      </c>
      <c r="P417" s="409"/>
      <c r="Q417" s="516"/>
      <c r="R417" s="516"/>
    </row>
    <row r="418" spans="1:18" s="428" customFormat="1" ht="16.5" customHeight="1">
      <c r="A418" s="345">
        <v>14</v>
      </c>
      <c r="B418" s="408" t="s">
        <v>645</v>
      </c>
      <c r="C418" s="408" t="s">
        <v>310</v>
      </c>
      <c r="D418" s="408" t="s">
        <v>311</v>
      </c>
      <c r="E418" s="411" t="s">
        <v>56</v>
      </c>
      <c r="F418" s="411"/>
      <c r="G418" s="411" t="s">
        <v>131</v>
      </c>
      <c r="H418" s="594">
        <v>2</v>
      </c>
      <c r="I418" s="411"/>
      <c r="J418" s="528">
        <f t="shared" si="8"/>
        <v>2</v>
      </c>
      <c r="K418" s="411" t="s">
        <v>56</v>
      </c>
      <c r="L418" s="408"/>
      <c r="M418" s="408">
        <v>2</v>
      </c>
      <c r="N418" s="410"/>
      <c r="O418" s="408" t="s">
        <v>310</v>
      </c>
      <c r="P418" s="409"/>
      <c r="Q418" s="516"/>
      <c r="R418" s="516"/>
    </row>
    <row r="419" spans="1:18" s="428" customFormat="1" ht="16.5" customHeight="1">
      <c r="A419" s="345">
        <v>15</v>
      </c>
      <c r="B419" s="408" t="s">
        <v>642</v>
      </c>
      <c r="C419" s="408" t="s">
        <v>312</v>
      </c>
      <c r="D419" s="408" t="s">
        <v>313</v>
      </c>
      <c r="E419" s="411" t="s">
        <v>56</v>
      </c>
      <c r="F419" s="411"/>
      <c r="G419" s="411" t="s">
        <v>131</v>
      </c>
      <c r="H419" s="594">
        <v>2</v>
      </c>
      <c r="I419" s="411"/>
      <c r="J419" s="528">
        <f t="shared" si="8"/>
        <v>2</v>
      </c>
      <c r="K419" s="411" t="s">
        <v>56</v>
      </c>
      <c r="L419" s="408"/>
      <c r="M419" s="408">
        <v>2</v>
      </c>
      <c r="N419" s="410"/>
      <c r="O419" s="408" t="s">
        <v>312</v>
      </c>
      <c r="P419" s="409"/>
      <c r="Q419" s="516"/>
      <c r="R419" s="516"/>
    </row>
    <row r="420" spans="1:18" s="428" customFormat="1" ht="16.5" customHeight="1">
      <c r="A420" s="345">
        <v>16</v>
      </c>
      <c r="B420" s="408" t="s">
        <v>641</v>
      </c>
      <c r="C420" s="408" t="s">
        <v>314</v>
      </c>
      <c r="D420" s="408" t="s">
        <v>315</v>
      </c>
      <c r="E420" s="411" t="s">
        <v>56</v>
      </c>
      <c r="F420" s="411"/>
      <c r="G420" s="411" t="s">
        <v>131</v>
      </c>
      <c r="H420" s="594">
        <v>1.5</v>
      </c>
      <c r="I420" s="411"/>
      <c r="J420" s="528">
        <f t="shared" si="8"/>
        <v>1.5</v>
      </c>
      <c r="K420" s="411" t="s">
        <v>56</v>
      </c>
      <c r="L420" s="408"/>
      <c r="M420" s="408">
        <v>1.5</v>
      </c>
      <c r="N420" s="410"/>
      <c r="O420" s="408" t="s">
        <v>314</v>
      </c>
      <c r="P420" s="409"/>
      <c r="Q420" s="516"/>
      <c r="R420" s="516"/>
    </row>
    <row r="421" spans="1:18" s="428" customFormat="1" ht="16.5" customHeight="1">
      <c r="A421" s="345">
        <v>17</v>
      </c>
      <c r="B421" s="408" t="s">
        <v>649</v>
      </c>
      <c r="C421" s="408" t="s">
        <v>316</v>
      </c>
      <c r="D421" s="408" t="s">
        <v>317</v>
      </c>
      <c r="E421" s="411" t="s">
        <v>56</v>
      </c>
      <c r="F421" s="411"/>
      <c r="G421" s="411" t="s">
        <v>131</v>
      </c>
      <c r="H421" s="594">
        <v>2</v>
      </c>
      <c r="I421" s="411"/>
      <c r="J421" s="528">
        <f aca="true" t="shared" si="9" ref="J421:J484">H421-F421</f>
        <v>2</v>
      </c>
      <c r="K421" s="411" t="s">
        <v>56</v>
      </c>
      <c r="L421" s="408"/>
      <c r="M421" s="408">
        <v>2</v>
      </c>
      <c r="N421" s="410"/>
      <c r="O421" s="408" t="s">
        <v>316</v>
      </c>
      <c r="P421" s="409"/>
      <c r="Q421" s="516"/>
      <c r="R421" s="516"/>
    </row>
    <row r="422" spans="1:18" s="428" customFormat="1" ht="16.5" customHeight="1">
      <c r="A422" s="345">
        <v>18</v>
      </c>
      <c r="B422" s="408" t="s">
        <v>640</v>
      </c>
      <c r="C422" s="408" t="s">
        <v>318</v>
      </c>
      <c r="D422" s="408" t="s">
        <v>319</v>
      </c>
      <c r="E422" s="411" t="s">
        <v>56</v>
      </c>
      <c r="F422" s="411"/>
      <c r="G422" s="411" t="s">
        <v>131</v>
      </c>
      <c r="H422" s="594">
        <v>1.5</v>
      </c>
      <c r="I422" s="411"/>
      <c r="J422" s="528">
        <f t="shared" si="9"/>
        <v>1.5</v>
      </c>
      <c r="K422" s="411" t="s">
        <v>56</v>
      </c>
      <c r="L422" s="408"/>
      <c r="M422" s="408">
        <v>1.5</v>
      </c>
      <c r="N422" s="410"/>
      <c r="O422" s="408" t="s">
        <v>318</v>
      </c>
      <c r="P422" s="409"/>
      <c r="Q422" s="516"/>
      <c r="R422" s="516"/>
    </row>
    <row r="423" spans="1:18" s="428" customFormat="1" ht="16.5" customHeight="1">
      <c r="A423" s="354"/>
      <c r="B423" s="595"/>
      <c r="C423" s="595"/>
      <c r="D423" s="595"/>
      <c r="E423" s="596"/>
      <c r="F423" s="596"/>
      <c r="G423" s="596"/>
      <c r="H423" s="597"/>
      <c r="I423" s="596"/>
      <c r="J423" s="529">
        <f t="shared" si="9"/>
        <v>0</v>
      </c>
      <c r="K423" s="596"/>
      <c r="L423" s="595"/>
      <c r="M423" s="595"/>
      <c r="N423" s="598"/>
      <c r="O423" s="595"/>
      <c r="P423" s="599"/>
      <c r="Q423" s="516"/>
      <c r="R423" s="516"/>
    </row>
    <row r="424" spans="1:18" s="517" customFormat="1" ht="16.5" customHeight="1">
      <c r="A424" s="377" t="s">
        <v>950</v>
      </c>
      <c r="B424" s="378" t="s">
        <v>377</v>
      </c>
      <c r="C424" s="336"/>
      <c r="D424" s="336"/>
      <c r="E424" s="361"/>
      <c r="F424" s="361"/>
      <c r="G424" s="361"/>
      <c r="H424" s="536"/>
      <c r="I424" s="361"/>
      <c r="J424" s="530">
        <f t="shared" si="9"/>
        <v>0</v>
      </c>
      <c r="K424" s="361"/>
      <c r="L424" s="336"/>
      <c r="M424" s="336"/>
      <c r="N424" s="336"/>
      <c r="O424" s="336"/>
      <c r="P424" s="369"/>
      <c r="Q424" s="335"/>
      <c r="R424" s="335"/>
    </row>
    <row r="425" spans="1:18" s="517" customFormat="1" ht="16.5" customHeight="1">
      <c r="A425" s="333"/>
      <c r="B425" s="378"/>
      <c r="C425" s="336"/>
      <c r="D425" s="336"/>
      <c r="E425" s="361"/>
      <c r="F425" s="361"/>
      <c r="G425" s="361"/>
      <c r="H425" s="536"/>
      <c r="I425" s="361"/>
      <c r="J425" s="530">
        <f t="shared" si="9"/>
        <v>0</v>
      </c>
      <c r="K425" s="361"/>
      <c r="L425" s="336"/>
      <c r="M425" s="336"/>
      <c r="N425" s="336"/>
      <c r="O425" s="336"/>
      <c r="P425" s="369"/>
      <c r="Q425" s="335"/>
      <c r="R425" s="335"/>
    </row>
    <row r="426" spans="1:18" s="517" customFormat="1" ht="16.5" customHeight="1">
      <c r="A426" s="377" t="s">
        <v>951</v>
      </c>
      <c r="B426" s="378" t="s">
        <v>379</v>
      </c>
      <c r="C426" s="336"/>
      <c r="D426" s="336"/>
      <c r="E426" s="361"/>
      <c r="F426" s="361"/>
      <c r="G426" s="361"/>
      <c r="H426" s="536"/>
      <c r="I426" s="361"/>
      <c r="J426" s="530">
        <f t="shared" si="9"/>
        <v>0</v>
      </c>
      <c r="K426" s="361"/>
      <c r="L426" s="336"/>
      <c r="M426" s="336"/>
      <c r="N426" s="336"/>
      <c r="O426" s="336"/>
      <c r="P426" s="369"/>
      <c r="Q426" s="335"/>
      <c r="R426" s="335"/>
    </row>
    <row r="427" spans="1:18" s="517" customFormat="1" ht="16.5" customHeight="1">
      <c r="A427" s="333"/>
      <c r="B427" s="378"/>
      <c r="C427" s="336"/>
      <c r="D427" s="336"/>
      <c r="E427" s="361"/>
      <c r="F427" s="361"/>
      <c r="G427" s="361"/>
      <c r="H427" s="536"/>
      <c r="I427" s="361"/>
      <c r="J427" s="530">
        <f t="shared" si="9"/>
        <v>0</v>
      </c>
      <c r="K427" s="361"/>
      <c r="L427" s="336"/>
      <c r="M427" s="336"/>
      <c r="N427" s="336"/>
      <c r="O427" s="336"/>
      <c r="P427" s="369"/>
      <c r="Q427" s="335"/>
      <c r="R427" s="335"/>
    </row>
    <row r="428" spans="1:18" s="517" customFormat="1" ht="16.5" customHeight="1">
      <c r="A428" s="377" t="s">
        <v>952</v>
      </c>
      <c r="B428" s="378" t="s">
        <v>381</v>
      </c>
      <c r="C428" s="336"/>
      <c r="D428" s="336"/>
      <c r="E428" s="361"/>
      <c r="F428" s="361"/>
      <c r="G428" s="361"/>
      <c r="H428" s="536"/>
      <c r="I428" s="361"/>
      <c r="J428" s="530">
        <f t="shared" si="9"/>
        <v>0</v>
      </c>
      <c r="K428" s="361"/>
      <c r="L428" s="336"/>
      <c r="M428" s="336"/>
      <c r="N428" s="336"/>
      <c r="O428" s="336"/>
      <c r="P428" s="369"/>
      <c r="Q428" s="335"/>
      <c r="R428" s="335"/>
    </row>
    <row r="429" spans="1:18" s="517" customFormat="1" ht="16.5" customHeight="1">
      <c r="A429" s="338">
        <v>1</v>
      </c>
      <c r="B429" s="388" t="s">
        <v>382</v>
      </c>
      <c r="C429" s="388" t="s">
        <v>310</v>
      </c>
      <c r="D429" s="388" t="s">
        <v>311</v>
      </c>
      <c r="E429" s="344" t="s">
        <v>145</v>
      </c>
      <c r="F429" s="344"/>
      <c r="G429" s="344" t="s">
        <v>148</v>
      </c>
      <c r="H429" s="527">
        <v>0.403</v>
      </c>
      <c r="I429" s="344"/>
      <c r="J429" s="527">
        <f t="shared" si="9"/>
        <v>0.403</v>
      </c>
      <c r="K429" s="344" t="s">
        <v>145</v>
      </c>
      <c r="L429" s="388">
        <v>0.403</v>
      </c>
      <c r="M429" s="388">
        <v>0.403</v>
      </c>
      <c r="N429" s="342"/>
      <c r="O429" s="388" t="s">
        <v>310</v>
      </c>
      <c r="P429" s="341" t="s">
        <v>801</v>
      </c>
      <c r="Q429" s="341" t="s">
        <v>145</v>
      </c>
      <c r="R429" s="340"/>
    </row>
    <row r="430" spans="1:18" s="518" customFormat="1" ht="16.5" customHeight="1">
      <c r="A430" s="345">
        <v>2</v>
      </c>
      <c r="B430" s="352" t="s">
        <v>799</v>
      </c>
      <c r="C430" s="374" t="s">
        <v>300</v>
      </c>
      <c r="D430" s="374" t="s">
        <v>301</v>
      </c>
      <c r="E430" s="350" t="s">
        <v>56</v>
      </c>
      <c r="F430" s="350"/>
      <c r="G430" s="350" t="s">
        <v>148</v>
      </c>
      <c r="H430" s="528">
        <v>0.5</v>
      </c>
      <c r="I430" s="350"/>
      <c r="J430" s="528">
        <f t="shared" si="9"/>
        <v>0.5</v>
      </c>
      <c r="K430" s="350" t="s">
        <v>56</v>
      </c>
      <c r="L430" s="374"/>
      <c r="M430" s="374">
        <v>0.5</v>
      </c>
      <c r="N430" s="348"/>
      <c r="O430" s="374" t="s">
        <v>300</v>
      </c>
      <c r="P430" s="352" t="s">
        <v>801</v>
      </c>
      <c r="Q430" s="352"/>
      <c r="R430" s="347"/>
    </row>
    <row r="431" spans="1:18" s="518" customFormat="1" ht="16.5" customHeight="1">
      <c r="A431" s="345">
        <v>3</v>
      </c>
      <c r="B431" s="394" t="s">
        <v>800</v>
      </c>
      <c r="C431" s="346" t="s">
        <v>302</v>
      </c>
      <c r="D431" s="346" t="s">
        <v>303</v>
      </c>
      <c r="E431" s="350" t="s">
        <v>56</v>
      </c>
      <c r="F431" s="350"/>
      <c r="G431" s="350" t="s">
        <v>148</v>
      </c>
      <c r="H431" s="528">
        <v>0.5</v>
      </c>
      <c r="I431" s="350"/>
      <c r="J431" s="528">
        <f t="shared" si="9"/>
        <v>0.5</v>
      </c>
      <c r="K431" s="350" t="s">
        <v>56</v>
      </c>
      <c r="L431" s="346"/>
      <c r="M431" s="346">
        <v>0.5</v>
      </c>
      <c r="N431" s="348"/>
      <c r="O431" s="346" t="s">
        <v>302</v>
      </c>
      <c r="P431" s="352" t="s">
        <v>801</v>
      </c>
      <c r="Q431" s="352"/>
      <c r="R431" s="347"/>
    </row>
    <row r="432" spans="1:18" s="428" customFormat="1" ht="16.5" customHeight="1">
      <c r="A432" s="345">
        <v>4</v>
      </c>
      <c r="B432" s="394" t="s">
        <v>383</v>
      </c>
      <c r="C432" s="346" t="s">
        <v>316</v>
      </c>
      <c r="D432" s="346" t="s">
        <v>317</v>
      </c>
      <c r="E432" s="350" t="s">
        <v>107</v>
      </c>
      <c r="F432" s="350"/>
      <c r="G432" s="350" t="s">
        <v>148</v>
      </c>
      <c r="H432" s="528">
        <v>0.9417</v>
      </c>
      <c r="I432" s="350"/>
      <c r="J432" s="528">
        <f t="shared" si="9"/>
        <v>0.9417</v>
      </c>
      <c r="K432" s="350" t="s">
        <v>107</v>
      </c>
      <c r="L432" s="346"/>
      <c r="M432" s="346">
        <v>0.9417</v>
      </c>
      <c r="N432" s="348"/>
      <c r="O432" s="346" t="s">
        <v>316</v>
      </c>
      <c r="P432" s="382" t="s">
        <v>868</v>
      </c>
      <c r="Q432" s="352" t="s">
        <v>802</v>
      </c>
      <c r="R432" s="347"/>
    </row>
    <row r="433" spans="1:18" s="524" customFormat="1" ht="16.5" customHeight="1">
      <c r="A433" s="345">
        <v>5</v>
      </c>
      <c r="B433" s="387" t="s">
        <v>384</v>
      </c>
      <c r="C433" s="353" t="s">
        <v>318</v>
      </c>
      <c r="D433" s="353" t="s">
        <v>319</v>
      </c>
      <c r="E433" s="349" t="s">
        <v>56</v>
      </c>
      <c r="F433" s="349"/>
      <c r="G433" s="349" t="s">
        <v>148</v>
      </c>
      <c r="H433" s="534">
        <v>0.76</v>
      </c>
      <c r="I433" s="349"/>
      <c r="J433" s="528">
        <f t="shared" si="9"/>
        <v>0.76</v>
      </c>
      <c r="K433" s="349" t="s">
        <v>56</v>
      </c>
      <c r="L433" s="353"/>
      <c r="M433" s="353">
        <v>0.76</v>
      </c>
      <c r="N433" s="353"/>
      <c r="O433" s="353" t="s">
        <v>318</v>
      </c>
      <c r="P433" s="382" t="s">
        <v>868</v>
      </c>
      <c r="Q433" s="375"/>
      <c r="R433" s="375"/>
    </row>
    <row r="434" spans="1:18" s="524" customFormat="1" ht="16.5" customHeight="1">
      <c r="A434" s="354"/>
      <c r="B434" s="385"/>
      <c r="C434" s="358"/>
      <c r="D434" s="358"/>
      <c r="E434" s="359"/>
      <c r="F434" s="359"/>
      <c r="G434" s="359"/>
      <c r="H434" s="535"/>
      <c r="I434" s="359"/>
      <c r="J434" s="529">
        <f t="shared" si="9"/>
        <v>0</v>
      </c>
      <c r="K434" s="359"/>
      <c r="L434" s="358"/>
      <c r="M434" s="358"/>
      <c r="N434" s="358"/>
      <c r="O434" s="358"/>
      <c r="P434" s="375"/>
      <c r="Q434" s="515"/>
      <c r="R434" s="515"/>
    </row>
    <row r="435" spans="1:18" s="517" customFormat="1" ht="16.5" customHeight="1">
      <c r="A435" s="333">
        <v>10</v>
      </c>
      <c r="B435" s="367" t="s">
        <v>119</v>
      </c>
      <c r="C435" s="336"/>
      <c r="D435" s="336"/>
      <c r="E435" s="361"/>
      <c r="F435" s="361"/>
      <c r="G435" s="361"/>
      <c r="H435" s="536"/>
      <c r="I435" s="361"/>
      <c r="J435" s="530">
        <f t="shared" si="9"/>
        <v>0</v>
      </c>
      <c r="K435" s="361"/>
      <c r="L435" s="336"/>
      <c r="M435" s="336"/>
      <c r="N435" s="336"/>
      <c r="O435" s="336"/>
      <c r="P435" s="369"/>
      <c r="Q435" s="335"/>
      <c r="R435" s="335"/>
    </row>
    <row r="436" spans="1:18" s="517" customFormat="1" ht="16.5" customHeight="1">
      <c r="A436" s="333"/>
      <c r="B436" s="334"/>
      <c r="C436" s="336"/>
      <c r="D436" s="336"/>
      <c r="E436" s="361"/>
      <c r="F436" s="361"/>
      <c r="G436" s="361"/>
      <c r="H436" s="536"/>
      <c r="I436" s="361"/>
      <c r="J436" s="530">
        <f t="shared" si="9"/>
        <v>0</v>
      </c>
      <c r="K436" s="361"/>
      <c r="L436" s="336"/>
      <c r="M436" s="336"/>
      <c r="N436" s="336"/>
      <c r="O436" s="336"/>
      <c r="P436" s="369"/>
      <c r="Q436" s="335"/>
      <c r="R436" s="335"/>
    </row>
    <row r="437" spans="1:18" s="520" customFormat="1" ht="16.5" customHeight="1">
      <c r="A437" s="333">
        <v>11</v>
      </c>
      <c r="B437" s="396" t="s">
        <v>389</v>
      </c>
      <c r="C437" s="336"/>
      <c r="D437" s="336"/>
      <c r="E437" s="361"/>
      <c r="F437" s="361"/>
      <c r="G437" s="361"/>
      <c r="H437" s="536"/>
      <c r="I437" s="361"/>
      <c r="J437" s="530">
        <f t="shared" si="9"/>
        <v>0</v>
      </c>
      <c r="K437" s="361"/>
      <c r="L437" s="336"/>
      <c r="M437" s="336"/>
      <c r="N437" s="336"/>
      <c r="O437" s="336"/>
      <c r="P437" s="369"/>
      <c r="Q437" s="335"/>
      <c r="R437" s="335"/>
    </row>
    <row r="438" spans="1:18" s="520" customFormat="1" ht="16.5" customHeight="1">
      <c r="A438" s="338">
        <v>1</v>
      </c>
      <c r="B438" s="397" t="s">
        <v>390</v>
      </c>
      <c r="C438" s="339" t="s">
        <v>300</v>
      </c>
      <c r="D438" s="339" t="s">
        <v>301</v>
      </c>
      <c r="E438" s="344" t="s">
        <v>56</v>
      </c>
      <c r="F438" s="344"/>
      <c r="G438" s="344" t="s">
        <v>78</v>
      </c>
      <c r="H438" s="527">
        <v>271.65999999999997</v>
      </c>
      <c r="I438" s="344"/>
      <c r="J438" s="527">
        <f t="shared" si="9"/>
        <v>271.65999999999997</v>
      </c>
      <c r="K438" s="344" t="s">
        <v>56</v>
      </c>
      <c r="L438" s="339"/>
      <c r="M438" s="339">
        <v>21.66</v>
      </c>
      <c r="N438" s="341"/>
      <c r="O438" s="339" t="s">
        <v>300</v>
      </c>
      <c r="P438" s="379" t="s">
        <v>868</v>
      </c>
      <c r="Q438" s="340"/>
      <c r="R438" s="340"/>
    </row>
    <row r="439" spans="1:18" s="428" customFormat="1" ht="16.5" customHeight="1">
      <c r="A439" s="345">
        <v>2</v>
      </c>
      <c r="B439" s="398" t="s">
        <v>390</v>
      </c>
      <c r="C439" s="346" t="s">
        <v>302</v>
      </c>
      <c r="D439" s="346" t="s">
        <v>303</v>
      </c>
      <c r="E439" s="350" t="s">
        <v>56</v>
      </c>
      <c r="F439" s="350"/>
      <c r="G439" s="350" t="s">
        <v>78</v>
      </c>
      <c r="H439" s="528">
        <v>265.615</v>
      </c>
      <c r="I439" s="350"/>
      <c r="J439" s="528">
        <f t="shared" si="9"/>
        <v>265.615</v>
      </c>
      <c r="K439" s="350" t="s">
        <v>56</v>
      </c>
      <c r="L439" s="346"/>
      <c r="M439" s="346">
        <v>15.615</v>
      </c>
      <c r="N439" s="352"/>
      <c r="O439" s="346" t="s">
        <v>302</v>
      </c>
      <c r="P439" s="382" t="s">
        <v>868</v>
      </c>
      <c r="Q439" s="347"/>
      <c r="R439" s="347"/>
    </row>
    <row r="440" spans="1:18" s="428" customFormat="1" ht="16.5" customHeight="1">
      <c r="A440" s="345">
        <v>3</v>
      </c>
      <c r="B440" s="398" t="s">
        <v>390</v>
      </c>
      <c r="C440" s="346" t="s">
        <v>304</v>
      </c>
      <c r="D440" s="346" t="s">
        <v>305</v>
      </c>
      <c r="E440" s="350" t="s">
        <v>56</v>
      </c>
      <c r="F440" s="350"/>
      <c r="G440" s="350" t="s">
        <v>78</v>
      </c>
      <c r="H440" s="528">
        <v>572.03</v>
      </c>
      <c r="I440" s="350"/>
      <c r="J440" s="528">
        <f t="shared" si="9"/>
        <v>572.03</v>
      </c>
      <c r="K440" s="350" t="s">
        <v>56</v>
      </c>
      <c r="L440" s="346"/>
      <c r="M440" s="346">
        <v>22.03</v>
      </c>
      <c r="N440" s="352"/>
      <c r="O440" s="346" t="s">
        <v>304</v>
      </c>
      <c r="P440" s="382" t="s">
        <v>868</v>
      </c>
      <c r="Q440" s="347"/>
      <c r="R440" s="347"/>
    </row>
    <row r="441" spans="1:18" s="428" customFormat="1" ht="16.5" customHeight="1">
      <c r="A441" s="345">
        <v>4</v>
      </c>
      <c r="B441" s="398" t="s">
        <v>390</v>
      </c>
      <c r="C441" s="346" t="s">
        <v>306</v>
      </c>
      <c r="D441" s="346" t="s">
        <v>307</v>
      </c>
      <c r="E441" s="350" t="s">
        <v>56</v>
      </c>
      <c r="F441" s="350"/>
      <c r="G441" s="350" t="s">
        <v>78</v>
      </c>
      <c r="H441" s="528">
        <v>273.39</v>
      </c>
      <c r="I441" s="350"/>
      <c r="J441" s="528">
        <f t="shared" si="9"/>
        <v>273.39</v>
      </c>
      <c r="K441" s="350" t="s">
        <v>56</v>
      </c>
      <c r="L441" s="346"/>
      <c r="M441" s="346">
        <v>13.39</v>
      </c>
      <c r="N441" s="352"/>
      <c r="O441" s="346" t="s">
        <v>306</v>
      </c>
      <c r="P441" s="382" t="s">
        <v>868</v>
      </c>
      <c r="Q441" s="347"/>
      <c r="R441" s="347"/>
    </row>
    <row r="442" spans="1:18" s="428" customFormat="1" ht="16.5" customHeight="1">
      <c r="A442" s="345">
        <v>5</v>
      </c>
      <c r="B442" s="398" t="s">
        <v>390</v>
      </c>
      <c r="C442" s="346" t="s">
        <v>308</v>
      </c>
      <c r="D442" s="346" t="s">
        <v>309</v>
      </c>
      <c r="E442" s="350" t="s">
        <v>56</v>
      </c>
      <c r="F442" s="350"/>
      <c r="G442" s="350" t="s">
        <v>78</v>
      </c>
      <c r="H442" s="528">
        <v>283.28</v>
      </c>
      <c r="I442" s="350"/>
      <c r="J442" s="528">
        <f t="shared" si="9"/>
        <v>283.28</v>
      </c>
      <c r="K442" s="350" t="s">
        <v>56</v>
      </c>
      <c r="L442" s="346"/>
      <c r="M442" s="346">
        <v>13.28</v>
      </c>
      <c r="N442" s="352"/>
      <c r="O442" s="346" t="s">
        <v>308</v>
      </c>
      <c r="P442" s="382" t="s">
        <v>868</v>
      </c>
      <c r="Q442" s="347"/>
      <c r="R442" s="347"/>
    </row>
    <row r="443" spans="1:18" s="428" customFormat="1" ht="16.5" customHeight="1">
      <c r="A443" s="345">
        <v>6</v>
      </c>
      <c r="B443" s="398" t="s">
        <v>390</v>
      </c>
      <c r="C443" s="346" t="s">
        <v>310</v>
      </c>
      <c r="D443" s="346" t="s">
        <v>311</v>
      </c>
      <c r="E443" s="350" t="s">
        <v>56</v>
      </c>
      <c r="F443" s="350"/>
      <c r="G443" s="350" t="s">
        <v>78</v>
      </c>
      <c r="H443" s="528">
        <v>215.51</v>
      </c>
      <c r="I443" s="350"/>
      <c r="J443" s="528">
        <f t="shared" si="9"/>
        <v>215.51</v>
      </c>
      <c r="K443" s="350" t="s">
        <v>56</v>
      </c>
      <c r="L443" s="346"/>
      <c r="M443" s="346">
        <v>15.51</v>
      </c>
      <c r="N443" s="352"/>
      <c r="O443" s="346" t="s">
        <v>310</v>
      </c>
      <c r="P443" s="382" t="s">
        <v>868</v>
      </c>
      <c r="Q443" s="347"/>
      <c r="R443" s="347"/>
    </row>
    <row r="444" spans="1:18" s="428" customFormat="1" ht="16.5" customHeight="1">
      <c r="A444" s="345">
        <v>7</v>
      </c>
      <c r="B444" s="398" t="s">
        <v>390</v>
      </c>
      <c r="C444" s="346" t="s">
        <v>312</v>
      </c>
      <c r="D444" s="346" t="s">
        <v>313</v>
      </c>
      <c r="E444" s="350" t="s">
        <v>56</v>
      </c>
      <c r="F444" s="350"/>
      <c r="G444" s="350" t="s">
        <v>78</v>
      </c>
      <c r="H444" s="528">
        <v>285.51</v>
      </c>
      <c r="I444" s="350"/>
      <c r="J444" s="528">
        <f t="shared" si="9"/>
        <v>285.51</v>
      </c>
      <c r="K444" s="350" t="s">
        <v>56</v>
      </c>
      <c r="L444" s="346"/>
      <c r="M444" s="346">
        <v>15.51</v>
      </c>
      <c r="N444" s="352"/>
      <c r="O444" s="346" t="s">
        <v>312</v>
      </c>
      <c r="P444" s="382" t="s">
        <v>868</v>
      </c>
      <c r="Q444" s="347"/>
      <c r="R444" s="347"/>
    </row>
    <row r="445" spans="1:18" s="428" customFormat="1" ht="16.5" customHeight="1">
      <c r="A445" s="345">
        <v>8</v>
      </c>
      <c r="B445" s="398" t="s">
        <v>390</v>
      </c>
      <c r="C445" s="346" t="s">
        <v>314</v>
      </c>
      <c r="D445" s="346" t="s">
        <v>315</v>
      </c>
      <c r="E445" s="350" t="s">
        <v>56</v>
      </c>
      <c r="F445" s="350"/>
      <c r="G445" s="350" t="s">
        <v>78</v>
      </c>
      <c r="H445" s="528">
        <v>572.16</v>
      </c>
      <c r="I445" s="350"/>
      <c r="J445" s="528">
        <f t="shared" si="9"/>
        <v>572.16</v>
      </c>
      <c r="K445" s="350" t="s">
        <v>56</v>
      </c>
      <c r="L445" s="346"/>
      <c r="M445" s="346">
        <v>22.16</v>
      </c>
      <c r="N445" s="352"/>
      <c r="O445" s="346" t="s">
        <v>314</v>
      </c>
      <c r="P445" s="382" t="s">
        <v>868</v>
      </c>
      <c r="Q445" s="347"/>
      <c r="R445" s="347"/>
    </row>
    <row r="446" spans="1:18" s="428" customFormat="1" ht="16.5" customHeight="1">
      <c r="A446" s="345">
        <v>9</v>
      </c>
      <c r="B446" s="398" t="s">
        <v>390</v>
      </c>
      <c r="C446" s="346" t="s">
        <v>316</v>
      </c>
      <c r="D446" s="346" t="s">
        <v>317</v>
      </c>
      <c r="E446" s="350" t="s">
        <v>56</v>
      </c>
      <c r="F446" s="350"/>
      <c r="G446" s="350" t="s">
        <v>78</v>
      </c>
      <c r="H446" s="528">
        <v>113</v>
      </c>
      <c r="I446" s="350"/>
      <c r="J446" s="528">
        <f t="shared" si="9"/>
        <v>113</v>
      </c>
      <c r="K446" s="350" t="s">
        <v>56</v>
      </c>
      <c r="L446" s="346"/>
      <c r="M446" s="346">
        <v>13</v>
      </c>
      <c r="N446" s="352"/>
      <c r="O446" s="346" t="s">
        <v>316</v>
      </c>
      <c r="P446" s="382" t="s">
        <v>868</v>
      </c>
      <c r="Q446" s="347"/>
      <c r="R446" s="347"/>
    </row>
    <row r="447" spans="1:18" s="428" customFormat="1" ht="16.5" customHeight="1">
      <c r="A447" s="345">
        <v>10</v>
      </c>
      <c r="B447" s="398" t="s">
        <v>390</v>
      </c>
      <c r="C447" s="346" t="s">
        <v>318</v>
      </c>
      <c r="D447" s="346" t="s">
        <v>319</v>
      </c>
      <c r="E447" s="350" t="s">
        <v>56</v>
      </c>
      <c r="F447" s="350"/>
      <c r="G447" s="350" t="s">
        <v>78</v>
      </c>
      <c r="H447" s="528">
        <v>112.5</v>
      </c>
      <c r="I447" s="350"/>
      <c r="J447" s="528">
        <f t="shared" si="9"/>
        <v>112.5</v>
      </c>
      <c r="K447" s="350" t="s">
        <v>56</v>
      </c>
      <c r="L447" s="346"/>
      <c r="M447" s="346">
        <v>12.5</v>
      </c>
      <c r="N447" s="352"/>
      <c r="O447" s="346" t="s">
        <v>318</v>
      </c>
      <c r="P447" s="382" t="s">
        <v>868</v>
      </c>
      <c r="Q447" s="347"/>
      <c r="R447" s="347"/>
    </row>
    <row r="448" spans="1:18" s="428" customFormat="1" ht="16.5" customHeight="1">
      <c r="A448" s="345">
        <v>11</v>
      </c>
      <c r="B448" s="394" t="s">
        <v>394</v>
      </c>
      <c r="C448" s="346" t="s">
        <v>304</v>
      </c>
      <c r="D448" s="346" t="s">
        <v>305</v>
      </c>
      <c r="E448" s="349" t="s">
        <v>68</v>
      </c>
      <c r="F448" s="349"/>
      <c r="G448" s="349" t="s">
        <v>78</v>
      </c>
      <c r="H448" s="534">
        <v>0.11</v>
      </c>
      <c r="I448" s="349"/>
      <c r="J448" s="528">
        <f t="shared" si="9"/>
        <v>0.11</v>
      </c>
      <c r="K448" s="349" t="s">
        <v>68</v>
      </c>
      <c r="L448" s="346"/>
      <c r="M448" s="346">
        <v>0.11</v>
      </c>
      <c r="N448" s="348"/>
      <c r="O448" s="346" t="s">
        <v>304</v>
      </c>
      <c r="P448" s="382" t="s">
        <v>868</v>
      </c>
      <c r="Q448" s="347"/>
      <c r="R448" s="347"/>
    </row>
    <row r="449" spans="1:18" s="428" customFormat="1" ht="16.5" customHeight="1">
      <c r="A449" s="345">
        <v>12</v>
      </c>
      <c r="B449" s="394" t="s">
        <v>395</v>
      </c>
      <c r="C449" s="346" t="s">
        <v>312</v>
      </c>
      <c r="D449" s="346" t="s">
        <v>313</v>
      </c>
      <c r="E449" s="349" t="s">
        <v>110</v>
      </c>
      <c r="F449" s="349"/>
      <c r="G449" s="349" t="s">
        <v>78</v>
      </c>
      <c r="H449" s="534">
        <v>0.03</v>
      </c>
      <c r="I449" s="349"/>
      <c r="J449" s="528">
        <f t="shared" si="9"/>
        <v>0.03</v>
      </c>
      <c r="K449" s="349" t="s">
        <v>110</v>
      </c>
      <c r="L449" s="346"/>
      <c r="M449" s="346">
        <v>0.03</v>
      </c>
      <c r="N449" s="348"/>
      <c r="O449" s="346" t="s">
        <v>312</v>
      </c>
      <c r="P449" s="382" t="s">
        <v>868</v>
      </c>
      <c r="Q449" s="347"/>
      <c r="R449" s="347"/>
    </row>
    <row r="450" spans="1:18" s="428" customFormat="1" ht="16.5" customHeight="1">
      <c r="A450" s="345">
        <v>13</v>
      </c>
      <c r="B450" s="394" t="s">
        <v>395</v>
      </c>
      <c r="C450" s="346" t="s">
        <v>302</v>
      </c>
      <c r="D450" s="346" t="s">
        <v>303</v>
      </c>
      <c r="E450" s="349" t="s">
        <v>110</v>
      </c>
      <c r="F450" s="349"/>
      <c r="G450" s="349" t="s">
        <v>78</v>
      </c>
      <c r="H450" s="534">
        <v>0.03</v>
      </c>
      <c r="I450" s="349"/>
      <c r="J450" s="528">
        <f t="shared" si="9"/>
        <v>0.03</v>
      </c>
      <c r="K450" s="349" t="s">
        <v>110</v>
      </c>
      <c r="L450" s="346"/>
      <c r="M450" s="346">
        <v>0.03</v>
      </c>
      <c r="N450" s="348"/>
      <c r="O450" s="346" t="s">
        <v>302</v>
      </c>
      <c r="P450" s="382" t="s">
        <v>868</v>
      </c>
      <c r="Q450" s="347"/>
      <c r="R450" s="347"/>
    </row>
    <row r="451" spans="1:18" s="428" customFormat="1" ht="16.5" customHeight="1">
      <c r="A451" s="345">
        <v>15</v>
      </c>
      <c r="B451" s="394" t="s">
        <v>395</v>
      </c>
      <c r="C451" s="346" t="s">
        <v>467</v>
      </c>
      <c r="D451" s="346" t="s">
        <v>301</v>
      </c>
      <c r="E451" s="349" t="s">
        <v>110</v>
      </c>
      <c r="F451" s="349"/>
      <c r="G451" s="349" t="s">
        <v>78</v>
      </c>
      <c r="H451" s="534">
        <v>0.1</v>
      </c>
      <c r="I451" s="349"/>
      <c r="J451" s="528">
        <f t="shared" si="9"/>
        <v>0.1</v>
      </c>
      <c r="K451" s="349" t="s">
        <v>110</v>
      </c>
      <c r="L451" s="346"/>
      <c r="M451" s="346">
        <v>0.1</v>
      </c>
      <c r="N451" s="348"/>
      <c r="O451" s="346" t="s">
        <v>467</v>
      </c>
      <c r="P451" s="382" t="s">
        <v>868</v>
      </c>
      <c r="Q451" s="347"/>
      <c r="R451" s="347"/>
    </row>
    <row r="452" spans="1:18" s="428" customFormat="1" ht="16.5" customHeight="1">
      <c r="A452" s="345">
        <v>16</v>
      </c>
      <c r="B452" s="394" t="s">
        <v>395</v>
      </c>
      <c r="C452" s="346" t="s">
        <v>460</v>
      </c>
      <c r="D452" s="346" t="s">
        <v>303</v>
      </c>
      <c r="E452" s="373" t="s">
        <v>110</v>
      </c>
      <c r="F452" s="373"/>
      <c r="G452" s="373" t="s">
        <v>78</v>
      </c>
      <c r="H452" s="573">
        <v>0.15</v>
      </c>
      <c r="I452" s="373"/>
      <c r="J452" s="528">
        <f t="shared" si="9"/>
        <v>0.15</v>
      </c>
      <c r="K452" s="373" t="s">
        <v>110</v>
      </c>
      <c r="L452" s="346"/>
      <c r="M452" s="346">
        <v>0.15</v>
      </c>
      <c r="N452" s="348"/>
      <c r="O452" s="346" t="s">
        <v>460</v>
      </c>
      <c r="P452" s="382" t="s">
        <v>868</v>
      </c>
      <c r="Q452" s="347"/>
      <c r="R452" s="347"/>
    </row>
    <row r="453" spans="1:18" s="428" customFormat="1" ht="16.5" customHeight="1">
      <c r="A453" s="345">
        <v>17</v>
      </c>
      <c r="B453" s="394" t="s">
        <v>837</v>
      </c>
      <c r="C453" s="346" t="s">
        <v>314</v>
      </c>
      <c r="D453" s="346" t="s">
        <v>315</v>
      </c>
      <c r="E453" s="349" t="s">
        <v>56</v>
      </c>
      <c r="F453" s="349"/>
      <c r="G453" s="349" t="s">
        <v>78</v>
      </c>
      <c r="H453" s="534">
        <v>51.95</v>
      </c>
      <c r="I453" s="349"/>
      <c r="J453" s="528">
        <f t="shared" si="9"/>
        <v>51.95</v>
      </c>
      <c r="K453" s="349" t="s">
        <v>56</v>
      </c>
      <c r="L453" s="346"/>
      <c r="M453" s="346">
        <v>51.95</v>
      </c>
      <c r="N453" s="348"/>
      <c r="O453" s="346" t="s">
        <v>314</v>
      </c>
      <c r="P453" s="347" t="s">
        <v>885</v>
      </c>
      <c r="Q453" s="347"/>
      <c r="R453" s="347"/>
    </row>
    <row r="454" spans="1:18" s="428" customFormat="1" ht="16.5" customHeight="1">
      <c r="A454" s="345">
        <v>18</v>
      </c>
      <c r="B454" s="394" t="s">
        <v>838</v>
      </c>
      <c r="C454" s="346" t="s">
        <v>312</v>
      </c>
      <c r="D454" s="346" t="s">
        <v>313</v>
      </c>
      <c r="E454" s="349" t="s">
        <v>56</v>
      </c>
      <c r="F454" s="349"/>
      <c r="G454" s="349" t="s">
        <v>78</v>
      </c>
      <c r="H454" s="534">
        <v>17.04</v>
      </c>
      <c r="I454" s="349"/>
      <c r="J454" s="528">
        <f t="shared" si="9"/>
        <v>17.04</v>
      </c>
      <c r="K454" s="349" t="s">
        <v>56</v>
      </c>
      <c r="L454" s="346"/>
      <c r="M454" s="346">
        <v>17.04</v>
      </c>
      <c r="N454" s="348"/>
      <c r="O454" s="346" t="s">
        <v>312</v>
      </c>
      <c r="P454" s="347" t="s">
        <v>885</v>
      </c>
      <c r="Q454" s="347"/>
      <c r="R454" s="347"/>
    </row>
    <row r="455" spans="1:18" s="428" customFormat="1" ht="16.5" customHeight="1">
      <c r="A455" s="345">
        <v>19</v>
      </c>
      <c r="B455" s="394" t="s">
        <v>839</v>
      </c>
      <c r="C455" s="346" t="s">
        <v>308</v>
      </c>
      <c r="D455" s="346" t="s">
        <v>309</v>
      </c>
      <c r="E455" s="349" t="s">
        <v>56</v>
      </c>
      <c r="F455" s="349"/>
      <c r="G455" s="349" t="s">
        <v>78</v>
      </c>
      <c r="H455" s="534">
        <v>24.48</v>
      </c>
      <c r="I455" s="349"/>
      <c r="J455" s="528">
        <f t="shared" si="9"/>
        <v>24.48</v>
      </c>
      <c r="K455" s="349" t="s">
        <v>56</v>
      </c>
      <c r="L455" s="346"/>
      <c r="M455" s="346">
        <v>24.48</v>
      </c>
      <c r="N455" s="348"/>
      <c r="O455" s="346" t="s">
        <v>308</v>
      </c>
      <c r="P455" s="347" t="s">
        <v>885</v>
      </c>
      <c r="Q455" s="347"/>
      <c r="R455" s="347"/>
    </row>
    <row r="456" spans="1:18" s="428" customFormat="1" ht="16.5" customHeight="1">
      <c r="A456" s="345">
        <v>20</v>
      </c>
      <c r="B456" s="394" t="s">
        <v>840</v>
      </c>
      <c r="C456" s="346" t="s">
        <v>304</v>
      </c>
      <c r="D456" s="346" t="s">
        <v>305</v>
      </c>
      <c r="E456" s="349" t="s">
        <v>56</v>
      </c>
      <c r="F456" s="349"/>
      <c r="G456" s="349" t="s">
        <v>78</v>
      </c>
      <c r="H456" s="534">
        <v>26.75</v>
      </c>
      <c r="I456" s="349"/>
      <c r="J456" s="528">
        <f t="shared" si="9"/>
        <v>26.75</v>
      </c>
      <c r="K456" s="349" t="s">
        <v>56</v>
      </c>
      <c r="L456" s="346"/>
      <c r="M456" s="346">
        <v>26.75</v>
      </c>
      <c r="N456" s="348"/>
      <c r="O456" s="346" t="s">
        <v>304</v>
      </c>
      <c r="P456" s="347" t="s">
        <v>885</v>
      </c>
      <c r="Q456" s="347"/>
      <c r="R456" s="347"/>
    </row>
    <row r="457" spans="1:18" s="428" customFormat="1" ht="16.5" customHeight="1">
      <c r="A457" s="345">
        <v>21</v>
      </c>
      <c r="B457" s="394" t="s">
        <v>650</v>
      </c>
      <c r="C457" s="346" t="s">
        <v>302</v>
      </c>
      <c r="D457" s="346" t="s">
        <v>303</v>
      </c>
      <c r="E457" s="349" t="s">
        <v>56</v>
      </c>
      <c r="F457" s="349"/>
      <c r="G457" s="349" t="s">
        <v>78</v>
      </c>
      <c r="H457" s="534">
        <v>13</v>
      </c>
      <c r="I457" s="349"/>
      <c r="J457" s="528">
        <f t="shared" si="9"/>
        <v>13</v>
      </c>
      <c r="K457" s="349" t="s">
        <v>56</v>
      </c>
      <c r="L457" s="346"/>
      <c r="M457" s="346">
        <v>13</v>
      </c>
      <c r="N457" s="348"/>
      <c r="O457" s="346" t="s">
        <v>302</v>
      </c>
      <c r="P457" s="382" t="s">
        <v>868</v>
      </c>
      <c r="Q457" s="347"/>
      <c r="R457" s="347"/>
    </row>
    <row r="458" spans="1:18" s="428" customFormat="1" ht="30" customHeight="1">
      <c r="A458" s="345">
        <v>22</v>
      </c>
      <c r="B458" s="394" t="s">
        <v>827</v>
      </c>
      <c r="C458" s="374" t="s">
        <v>304</v>
      </c>
      <c r="D458" s="374" t="s">
        <v>305</v>
      </c>
      <c r="E458" s="349" t="s">
        <v>56</v>
      </c>
      <c r="F458" s="349"/>
      <c r="G458" s="349" t="s">
        <v>78</v>
      </c>
      <c r="H458" s="534">
        <v>13</v>
      </c>
      <c r="I458" s="349"/>
      <c r="J458" s="528">
        <f t="shared" si="9"/>
        <v>13</v>
      </c>
      <c r="K458" s="349" t="s">
        <v>56</v>
      </c>
      <c r="L458" s="374"/>
      <c r="M458" s="374">
        <v>13</v>
      </c>
      <c r="N458" s="348"/>
      <c r="O458" s="374" t="s">
        <v>304</v>
      </c>
      <c r="P458" s="382" t="s">
        <v>914</v>
      </c>
      <c r="Q458" s="347"/>
      <c r="R458" s="347"/>
    </row>
    <row r="459" spans="1:18" s="428" customFormat="1" ht="30" customHeight="1">
      <c r="A459" s="345">
        <v>23</v>
      </c>
      <c r="B459" s="394" t="s">
        <v>841</v>
      </c>
      <c r="C459" s="346" t="s">
        <v>302</v>
      </c>
      <c r="D459" s="346" t="s">
        <v>303</v>
      </c>
      <c r="E459" s="349" t="s">
        <v>110</v>
      </c>
      <c r="F459" s="349"/>
      <c r="G459" s="349" t="s">
        <v>78</v>
      </c>
      <c r="H459" s="534">
        <v>4.5885</v>
      </c>
      <c r="I459" s="349"/>
      <c r="J459" s="528">
        <f t="shared" si="9"/>
        <v>4.5885</v>
      </c>
      <c r="K459" s="349" t="s">
        <v>110</v>
      </c>
      <c r="L459" s="346"/>
      <c r="M459" s="346">
        <v>4.5885</v>
      </c>
      <c r="N459" s="348"/>
      <c r="O459" s="346" t="s">
        <v>302</v>
      </c>
      <c r="P459" s="347" t="s">
        <v>842</v>
      </c>
      <c r="Q459" s="347"/>
      <c r="R459" s="347"/>
    </row>
    <row r="460" spans="1:18" s="428" customFormat="1" ht="16.5" customHeight="1">
      <c r="A460" s="345">
        <v>24</v>
      </c>
      <c r="B460" s="394" t="s">
        <v>807</v>
      </c>
      <c r="C460" s="346" t="s">
        <v>310</v>
      </c>
      <c r="D460" s="346" t="s">
        <v>311</v>
      </c>
      <c r="E460" s="349" t="s">
        <v>145</v>
      </c>
      <c r="F460" s="349"/>
      <c r="G460" s="349" t="s">
        <v>78</v>
      </c>
      <c r="H460" s="534">
        <v>0.1263</v>
      </c>
      <c r="I460" s="349"/>
      <c r="J460" s="528">
        <f t="shared" si="9"/>
        <v>0.1263</v>
      </c>
      <c r="K460" s="349" t="s">
        <v>145</v>
      </c>
      <c r="L460" s="346"/>
      <c r="M460" s="346">
        <v>0.1263</v>
      </c>
      <c r="N460" s="348"/>
      <c r="O460" s="346" t="s">
        <v>310</v>
      </c>
      <c r="P460" s="382" t="s">
        <v>938</v>
      </c>
      <c r="Q460" s="347"/>
      <c r="R460" s="347"/>
    </row>
    <row r="461" spans="1:18" s="428" customFormat="1" ht="30" customHeight="1">
      <c r="A461" s="345">
        <v>25</v>
      </c>
      <c r="B461" s="394" t="s">
        <v>808</v>
      </c>
      <c r="C461" s="346" t="s">
        <v>310</v>
      </c>
      <c r="D461" s="346" t="s">
        <v>311</v>
      </c>
      <c r="E461" s="349" t="s">
        <v>56</v>
      </c>
      <c r="F461" s="349"/>
      <c r="G461" s="349" t="s">
        <v>78</v>
      </c>
      <c r="H461" s="534">
        <v>0.9345</v>
      </c>
      <c r="I461" s="349"/>
      <c r="J461" s="528">
        <f t="shared" si="9"/>
        <v>0.9345</v>
      </c>
      <c r="K461" s="349" t="s">
        <v>56</v>
      </c>
      <c r="L461" s="346"/>
      <c r="M461" s="346">
        <v>0.9345</v>
      </c>
      <c r="N461" s="348"/>
      <c r="O461" s="346" t="s">
        <v>310</v>
      </c>
      <c r="P461" s="382" t="s">
        <v>938</v>
      </c>
      <c r="Q461" s="347"/>
      <c r="R461" s="347"/>
    </row>
    <row r="462" spans="1:18" s="525" customFormat="1" ht="16.5" customHeight="1">
      <c r="A462" s="345">
        <v>26</v>
      </c>
      <c r="B462" s="394" t="s">
        <v>809</v>
      </c>
      <c r="C462" s="346" t="s">
        <v>304</v>
      </c>
      <c r="D462" s="346" t="s">
        <v>305</v>
      </c>
      <c r="E462" s="349" t="s">
        <v>53</v>
      </c>
      <c r="F462" s="349"/>
      <c r="G462" s="349" t="s">
        <v>78</v>
      </c>
      <c r="H462" s="534">
        <v>0.2166</v>
      </c>
      <c r="I462" s="349"/>
      <c r="J462" s="528">
        <f t="shared" si="9"/>
        <v>0.2166</v>
      </c>
      <c r="K462" s="349" t="s">
        <v>53</v>
      </c>
      <c r="L462" s="346"/>
      <c r="M462" s="346">
        <v>0.2166</v>
      </c>
      <c r="N462" s="348"/>
      <c r="O462" s="346" t="s">
        <v>304</v>
      </c>
      <c r="P462" s="382" t="s">
        <v>938</v>
      </c>
      <c r="Q462" s="347"/>
      <c r="R462" s="347"/>
    </row>
    <row r="463" spans="1:18" s="428" customFormat="1" ht="16.5" customHeight="1">
      <c r="A463" s="345">
        <v>27</v>
      </c>
      <c r="B463" s="394" t="s">
        <v>810</v>
      </c>
      <c r="C463" s="346" t="s">
        <v>310</v>
      </c>
      <c r="D463" s="346" t="s">
        <v>311</v>
      </c>
      <c r="E463" s="349" t="s">
        <v>56</v>
      </c>
      <c r="F463" s="349"/>
      <c r="G463" s="349" t="s">
        <v>78</v>
      </c>
      <c r="H463" s="534">
        <v>0.3626</v>
      </c>
      <c r="I463" s="349"/>
      <c r="J463" s="528">
        <f t="shared" si="9"/>
        <v>0.3626</v>
      </c>
      <c r="K463" s="349" t="s">
        <v>56</v>
      </c>
      <c r="L463" s="346"/>
      <c r="M463" s="346">
        <v>0.3626</v>
      </c>
      <c r="N463" s="348"/>
      <c r="O463" s="346" t="s">
        <v>310</v>
      </c>
      <c r="P463" s="382" t="s">
        <v>938</v>
      </c>
      <c r="Q463" s="347"/>
      <c r="R463" s="347"/>
    </row>
    <row r="464" spans="1:18" s="428" customFormat="1" ht="16.5" customHeight="1">
      <c r="A464" s="345">
        <v>28</v>
      </c>
      <c r="B464" s="394" t="s">
        <v>811</v>
      </c>
      <c r="C464" s="346" t="s">
        <v>304</v>
      </c>
      <c r="D464" s="346" t="s">
        <v>305</v>
      </c>
      <c r="E464" s="349" t="s">
        <v>78</v>
      </c>
      <c r="F464" s="349"/>
      <c r="G464" s="349" t="s">
        <v>78</v>
      </c>
      <c r="H464" s="534">
        <v>0.012549</v>
      </c>
      <c r="I464" s="349"/>
      <c r="J464" s="528">
        <f t="shared" si="9"/>
        <v>0.012549</v>
      </c>
      <c r="K464" s="349" t="s">
        <v>78</v>
      </c>
      <c r="L464" s="346"/>
      <c r="M464" s="346">
        <v>0.012549</v>
      </c>
      <c r="N464" s="348"/>
      <c r="O464" s="346" t="s">
        <v>304</v>
      </c>
      <c r="P464" s="382" t="s">
        <v>938</v>
      </c>
      <c r="Q464" s="347"/>
      <c r="R464" s="347"/>
    </row>
    <row r="465" spans="1:18" s="428" customFormat="1" ht="30" customHeight="1">
      <c r="A465" s="345">
        <v>29</v>
      </c>
      <c r="B465" s="394" t="s">
        <v>812</v>
      </c>
      <c r="C465" s="346" t="s">
        <v>304</v>
      </c>
      <c r="D465" s="346" t="s">
        <v>305</v>
      </c>
      <c r="E465" s="349" t="s">
        <v>78</v>
      </c>
      <c r="F465" s="349"/>
      <c r="G465" s="349" t="s">
        <v>78</v>
      </c>
      <c r="H465" s="534">
        <v>11.7</v>
      </c>
      <c r="I465" s="349"/>
      <c r="J465" s="528">
        <f t="shared" si="9"/>
        <v>11.7</v>
      </c>
      <c r="K465" s="349" t="s">
        <v>78</v>
      </c>
      <c r="L465" s="346"/>
      <c r="M465" s="346">
        <v>11.7</v>
      </c>
      <c r="N465" s="348"/>
      <c r="O465" s="346" t="s">
        <v>304</v>
      </c>
      <c r="P465" s="382" t="s">
        <v>938</v>
      </c>
      <c r="Q465" s="347"/>
      <c r="R465" s="347"/>
    </row>
    <row r="466" spans="1:18" s="428" customFormat="1" ht="16.5" customHeight="1">
      <c r="A466" s="345">
        <v>30</v>
      </c>
      <c r="B466" s="394" t="s">
        <v>813</v>
      </c>
      <c r="C466" s="346" t="s">
        <v>302</v>
      </c>
      <c r="D466" s="346" t="s">
        <v>303</v>
      </c>
      <c r="E466" s="349" t="s">
        <v>56</v>
      </c>
      <c r="F466" s="349"/>
      <c r="G466" s="349" t="s">
        <v>78</v>
      </c>
      <c r="H466" s="534">
        <v>1.5</v>
      </c>
      <c r="I466" s="349"/>
      <c r="J466" s="528">
        <f t="shared" si="9"/>
        <v>1.5</v>
      </c>
      <c r="K466" s="349" t="s">
        <v>56</v>
      </c>
      <c r="L466" s="346"/>
      <c r="M466" s="346">
        <v>1.5</v>
      </c>
      <c r="N466" s="348"/>
      <c r="O466" s="346" t="s">
        <v>302</v>
      </c>
      <c r="P466" s="382" t="s">
        <v>938</v>
      </c>
      <c r="Q466" s="347"/>
      <c r="R466" s="347"/>
    </row>
    <row r="467" spans="1:18" s="428" customFormat="1" ht="16.5" customHeight="1">
      <c r="A467" s="345">
        <v>31</v>
      </c>
      <c r="B467" s="394" t="s">
        <v>814</v>
      </c>
      <c r="C467" s="346" t="s">
        <v>310</v>
      </c>
      <c r="D467" s="346" t="s">
        <v>311</v>
      </c>
      <c r="E467" s="349" t="s">
        <v>78</v>
      </c>
      <c r="F467" s="349"/>
      <c r="G467" s="349" t="s">
        <v>78</v>
      </c>
      <c r="H467" s="534">
        <v>0.0951</v>
      </c>
      <c r="I467" s="349"/>
      <c r="J467" s="528">
        <f t="shared" si="9"/>
        <v>0.0951</v>
      </c>
      <c r="K467" s="349" t="s">
        <v>78</v>
      </c>
      <c r="L467" s="346"/>
      <c r="M467" s="346">
        <v>0.0951</v>
      </c>
      <c r="N467" s="348"/>
      <c r="O467" s="346" t="s">
        <v>310</v>
      </c>
      <c r="P467" s="382" t="s">
        <v>938</v>
      </c>
      <c r="Q467" s="347"/>
      <c r="R467" s="347"/>
    </row>
    <row r="468" spans="1:18" s="428" customFormat="1" ht="16.5" customHeight="1">
      <c r="A468" s="345">
        <v>32</v>
      </c>
      <c r="B468" s="394" t="s">
        <v>815</v>
      </c>
      <c r="C468" s="399" t="s">
        <v>306</v>
      </c>
      <c r="D468" s="399" t="s">
        <v>307</v>
      </c>
      <c r="E468" s="349" t="s">
        <v>56</v>
      </c>
      <c r="F468" s="349"/>
      <c r="G468" s="349" t="s">
        <v>78</v>
      </c>
      <c r="H468" s="534">
        <v>0.0633</v>
      </c>
      <c r="I468" s="349"/>
      <c r="J468" s="528">
        <f t="shared" si="9"/>
        <v>0.0633</v>
      </c>
      <c r="K468" s="349" t="s">
        <v>56</v>
      </c>
      <c r="L468" s="399"/>
      <c r="M468" s="399">
        <v>0.0633</v>
      </c>
      <c r="N468" s="348"/>
      <c r="O468" s="399" t="s">
        <v>306</v>
      </c>
      <c r="P468" s="382" t="s">
        <v>938</v>
      </c>
      <c r="Q468" s="347"/>
      <c r="R468" s="347"/>
    </row>
    <row r="469" spans="1:18" s="428" customFormat="1" ht="16.5" customHeight="1">
      <c r="A469" s="345">
        <v>33</v>
      </c>
      <c r="B469" s="394" t="s">
        <v>816</v>
      </c>
      <c r="C469" s="399" t="s">
        <v>314</v>
      </c>
      <c r="D469" s="399" t="s">
        <v>315</v>
      </c>
      <c r="E469" s="349" t="s">
        <v>56</v>
      </c>
      <c r="F469" s="349"/>
      <c r="G469" s="349" t="s">
        <v>78</v>
      </c>
      <c r="H469" s="534">
        <v>0.04673</v>
      </c>
      <c r="I469" s="349"/>
      <c r="J469" s="528">
        <f t="shared" si="9"/>
        <v>0.04673</v>
      </c>
      <c r="K469" s="349" t="s">
        <v>56</v>
      </c>
      <c r="L469" s="399"/>
      <c r="M469" s="399">
        <v>0.04673</v>
      </c>
      <c r="N469" s="348"/>
      <c r="O469" s="399" t="s">
        <v>314</v>
      </c>
      <c r="P469" s="382" t="s">
        <v>938</v>
      </c>
      <c r="Q469" s="347"/>
      <c r="R469" s="347"/>
    </row>
    <row r="470" spans="1:18" s="428" customFormat="1" ht="16.5" customHeight="1">
      <c r="A470" s="345">
        <v>34</v>
      </c>
      <c r="B470" s="394" t="s">
        <v>817</v>
      </c>
      <c r="C470" s="399" t="s">
        <v>314</v>
      </c>
      <c r="D470" s="399" t="s">
        <v>315</v>
      </c>
      <c r="E470" s="349" t="s">
        <v>56</v>
      </c>
      <c r="F470" s="349"/>
      <c r="G470" s="349" t="s">
        <v>78</v>
      </c>
      <c r="H470" s="534">
        <v>0.0065</v>
      </c>
      <c r="I470" s="349"/>
      <c r="J470" s="528">
        <f t="shared" si="9"/>
        <v>0.0065</v>
      </c>
      <c r="K470" s="349" t="s">
        <v>56</v>
      </c>
      <c r="L470" s="399"/>
      <c r="M470" s="399">
        <v>0.0065</v>
      </c>
      <c r="N470" s="348"/>
      <c r="O470" s="399" t="s">
        <v>314</v>
      </c>
      <c r="P470" s="382" t="s">
        <v>938</v>
      </c>
      <c r="Q470" s="347"/>
      <c r="R470" s="347"/>
    </row>
    <row r="471" spans="1:18" s="428" customFormat="1" ht="16.5" customHeight="1">
      <c r="A471" s="345">
        <v>35</v>
      </c>
      <c r="B471" s="394" t="s">
        <v>818</v>
      </c>
      <c r="C471" s="399" t="s">
        <v>314</v>
      </c>
      <c r="D471" s="399" t="s">
        <v>315</v>
      </c>
      <c r="E471" s="349" t="s">
        <v>56</v>
      </c>
      <c r="F471" s="349"/>
      <c r="G471" s="349" t="s">
        <v>78</v>
      </c>
      <c r="H471" s="534">
        <v>0.1185</v>
      </c>
      <c r="I471" s="349"/>
      <c r="J471" s="528">
        <f t="shared" si="9"/>
        <v>0.1185</v>
      </c>
      <c r="K471" s="349" t="s">
        <v>56</v>
      </c>
      <c r="L471" s="399"/>
      <c r="M471" s="399">
        <v>0.1185</v>
      </c>
      <c r="N471" s="348"/>
      <c r="O471" s="399" t="s">
        <v>314</v>
      </c>
      <c r="P471" s="382" t="s">
        <v>938</v>
      </c>
      <c r="Q471" s="347"/>
      <c r="R471" s="347"/>
    </row>
    <row r="472" spans="1:18" s="428" customFormat="1" ht="16.5" customHeight="1">
      <c r="A472" s="345">
        <v>36</v>
      </c>
      <c r="B472" s="394" t="s">
        <v>819</v>
      </c>
      <c r="C472" s="399" t="s">
        <v>314</v>
      </c>
      <c r="D472" s="399" t="s">
        <v>315</v>
      </c>
      <c r="E472" s="349" t="s">
        <v>56</v>
      </c>
      <c r="F472" s="349"/>
      <c r="G472" s="349" t="s">
        <v>78</v>
      </c>
      <c r="H472" s="534">
        <v>0.2283</v>
      </c>
      <c r="I472" s="349"/>
      <c r="J472" s="528">
        <f t="shared" si="9"/>
        <v>0.2283</v>
      </c>
      <c r="K472" s="349" t="s">
        <v>56</v>
      </c>
      <c r="L472" s="399"/>
      <c r="M472" s="399">
        <v>0.2283</v>
      </c>
      <c r="N472" s="348"/>
      <c r="O472" s="399" t="s">
        <v>314</v>
      </c>
      <c r="P472" s="382" t="s">
        <v>938</v>
      </c>
      <c r="Q472" s="347"/>
      <c r="R472" s="347"/>
    </row>
    <row r="473" spans="1:18" s="428" customFormat="1" ht="16.5" customHeight="1">
      <c r="A473" s="345">
        <v>37</v>
      </c>
      <c r="B473" s="394" t="s">
        <v>820</v>
      </c>
      <c r="C473" s="399" t="s">
        <v>314</v>
      </c>
      <c r="D473" s="399" t="s">
        <v>315</v>
      </c>
      <c r="E473" s="349" t="s">
        <v>56</v>
      </c>
      <c r="F473" s="349"/>
      <c r="G473" s="349" t="s">
        <v>78</v>
      </c>
      <c r="H473" s="534">
        <v>0.1096</v>
      </c>
      <c r="I473" s="349"/>
      <c r="J473" s="528">
        <f t="shared" si="9"/>
        <v>0.1096</v>
      </c>
      <c r="K473" s="349" t="s">
        <v>56</v>
      </c>
      <c r="L473" s="399"/>
      <c r="M473" s="399">
        <v>0.1096</v>
      </c>
      <c r="N473" s="348"/>
      <c r="O473" s="399" t="s">
        <v>314</v>
      </c>
      <c r="P473" s="382" t="s">
        <v>938</v>
      </c>
      <c r="Q473" s="347"/>
      <c r="R473" s="347"/>
    </row>
    <row r="474" spans="1:18" s="428" customFormat="1" ht="16.5" customHeight="1">
      <c r="A474" s="345">
        <v>38</v>
      </c>
      <c r="B474" s="394" t="s">
        <v>826</v>
      </c>
      <c r="C474" s="399" t="s">
        <v>463</v>
      </c>
      <c r="D474" s="399" t="s">
        <v>305</v>
      </c>
      <c r="E474" s="349" t="s">
        <v>56</v>
      </c>
      <c r="F474" s="349"/>
      <c r="G474" s="349" t="s">
        <v>78</v>
      </c>
      <c r="H474" s="534">
        <v>10</v>
      </c>
      <c r="I474" s="349"/>
      <c r="J474" s="528">
        <f t="shared" si="9"/>
        <v>10</v>
      </c>
      <c r="K474" s="349" t="s">
        <v>56</v>
      </c>
      <c r="L474" s="399"/>
      <c r="M474" s="399">
        <v>10</v>
      </c>
      <c r="N474" s="348"/>
      <c r="O474" s="399" t="s">
        <v>463</v>
      </c>
      <c r="P474" s="382" t="s">
        <v>938</v>
      </c>
      <c r="Q474" s="347"/>
      <c r="R474" s="347"/>
    </row>
    <row r="475" spans="1:18" s="428" customFormat="1" ht="16.5" customHeight="1">
      <c r="A475" s="345">
        <v>39</v>
      </c>
      <c r="B475" s="394" t="s">
        <v>821</v>
      </c>
      <c r="C475" s="399" t="s">
        <v>308</v>
      </c>
      <c r="D475" s="399" t="s">
        <v>309</v>
      </c>
      <c r="E475" s="349" t="s">
        <v>56</v>
      </c>
      <c r="F475" s="349"/>
      <c r="G475" s="349" t="s">
        <v>78</v>
      </c>
      <c r="H475" s="534">
        <v>0.3</v>
      </c>
      <c r="I475" s="349"/>
      <c r="J475" s="528">
        <f t="shared" si="9"/>
        <v>0.3</v>
      </c>
      <c r="K475" s="349" t="s">
        <v>56</v>
      </c>
      <c r="L475" s="399"/>
      <c r="M475" s="399">
        <v>0.3</v>
      </c>
      <c r="N475" s="348"/>
      <c r="O475" s="399" t="s">
        <v>308</v>
      </c>
      <c r="P475" s="382" t="s">
        <v>938</v>
      </c>
      <c r="Q475" s="347"/>
      <c r="R475" s="347"/>
    </row>
    <row r="476" spans="1:18" s="428" customFormat="1" ht="16.5" customHeight="1">
      <c r="A476" s="345">
        <v>40</v>
      </c>
      <c r="B476" s="394" t="s">
        <v>822</v>
      </c>
      <c r="C476" s="399" t="s">
        <v>308</v>
      </c>
      <c r="D476" s="399" t="s">
        <v>309</v>
      </c>
      <c r="E476" s="349" t="s">
        <v>56</v>
      </c>
      <c r="F476" s="349"/>
      <c r="G476" s="349" t="s">
        <v>78</v>
      </c>
      <c r="H476" s="534">
        <v>0.14</v>
      </c>
      <c r="I476" s="349"/>
      <c r="J476" s="528">
        <f t="shared" si="9"/>
        <v>0.14</v>
      </c>
      <c r="K476" s="349" t="s">
        <v>56</v>
      </c>
      <c r="L476" s="399"/>
      <c r="M476" s="399">
        <v>0.14</v>
      </c>
      <c r="N476" s="348"/>
      <c r="O476" s="399" t="s">
        <v>308</v>
      </c>
      <c r="P476" s="382" t="s">
        <v>938</v>
      </c>
      <c r="Q476" s="347"/>
      <c r="R476" s="347"/>
    </row>
    <row r="477" spans="1:18" s="745" customFormat="1" ht="16.5" customHeight="1">
      <c r="A477" s="345">
        <v>41</v>
      </c>
      <c r="B477" s="783" t="s">
        <v>823</v>
      </c>
      <c r="C477" s="783" t="s">
        <v>308</v>
      </c>
      <c r="D477" s="783" t="s">
        <v>309</v>
      </c>
      <c r="E477" s="744" t="s">
        <v>145</v>
      </c>
      <c r="F477" s="744"/>
      <c r="G477" s="744" t="s">
        <v>78</v>
      </c>
      <c r="H477" s="743">
        <v>0.11</v>
      </c>
      <c r="I477" s="744"/>
      <c r="J477" s="736">
        <f t="shared" si="9"/>
        <v>0.11</v>
      </c>
      <c r="K477" s="744" t="s">
        <v>145</v>
      </c>
      <c r="L477" s="783">
        <v>0.11</v>
      </c>
      <c r="M477" s="783">
        <v>0.11</v>
      </c>
      <c r="N477" s="780"/>
      <c r="O477" s="783" t="s">
        <v>308</v>
      </c>
      <c r="P477" s="733" t="s">
        <v>938</v>
      </c>
      <c r="Q477" s="782"/>
      <c r="R477" s="782"/>
    </row>
    <row r="478" spans="1:18" s="745" customFormat="1" ht="16.5" customHeight="1">
      <c r="A478" s="345">
        <v>42</v>
      </c>
      <c r="B478" s="783" t="s">
        <v>1007</v>
      </c>
      <c r="C478" s="783" t="s">
        <v>308</v>
      </c>
      <c r="D478" s="783" t="s">
        <v>309</v>
      </c>
      <c r="E478" s="744" t="s">
        <v>145</v>
      </c>
      <c r="F478" s="744"/>
      <c r="G478" s="744" t="s">
        <v>78</v>
      </c>
      <c r="H478" s="743">
        <v>0.047</v>
      </c>
      <c r="I478" s="744"/>
      <c r="J478" s="736">
        <f t="shared" si="9"/>
        <v>0.047</v>
      </c>
      <c r="K478" s="744" t="s">
        <v>145</v>
      </c>
      <c r="L478" s="783">
        <v>0.11</v>
      </c>
      <c r="M478" s="783">
        <v>0.11</v>
      </c>
      <c r="N478" s="780"/>
      <c r="O478" s="783" t="s">
        <v>308</v>
      </c>
      <c r="P478" s="733" t="s">
        <v>938</v>
      </c>
      <c r="Q478" s="782"/>
      <c r="R478" s="782"/>
    </row>
    <row r="479" spans="1:18" s="428" customFormat="1" ht="16.5" customHeight="1">
      <c r="A479" s="345">
        <v>43</v>
      </c>
      <c r="B479" s="400" t="s">
        <v>392</v>
      </c>
      <c r="C479" s="401" t="s">
        <v>312</v>
      </c>
      <c r="D479" s="401" t="s">
        <v>313</v>
      </c>
      <c r="E479" s="403" t="s">
        <v>56</v>
      </c>
      <c r="F479" s="403"/>
      <c r="G479" s="403" t="s">
        <v>78</v>
      </c>
      <c r="H479" s="574">
        <v>2.0331</v>
      </c>
      <c r="I479" s="403"/>
      <c r="J479" s="528">
        <f t="shared" si="9"/>
        <v>2.0331</v>
      </c>
      <c r="K479" s="403" t="s">
        <v>56</v>
      </c>
      <c r="L479" s="401">
        <v>2.0331</v>
      </c>
      <c r="M479" s="401">
        <v>2.0331</v>
      </c>
      <c r="N479" s="402"/>
      <c r="O479" s="401" t="s">
        <v>312</v>
      </c>
      <c r="P479" s="382" t="s">
        <v>938</v>
      </c>
      <c r="Q479" s="400"/>
      <c r="R479" s="400"/>
    </row>
    <row r="480" spans="1:18" s="428" customFormat="1" ht="16.5" customHeight="1">
      <c r="A480" s="345">
        <v>44</v>
      </c>
      <c r="B480" s="394" t="s">
        <v>824</v>
      </c>
      <c r="C480" s="399" t="s">
        <v>310</v>
      </c>
      <c r="D480" s="399" t="s">
        <v>311</v>
      </c>
      <c r="E480" s="349" t="s">
        <v>78</v>
      </c>
      <c r="F480" s="349"/>
      <c r="G480" s="349" t="s">
        <v>78</v>
      </c>
      <c r="H480" s="534">
        <v>0.15</v>
      </c>
      <c r="I480" s="349"/>
      <c r="J480" s="528">
        <f t="shared" si="9"/>
        <v>0.15</v>
      </c>
      <c r="K480" s="349" t="s">
        <v>78</v>
      </c>
      <c r="L480" s="399">
        <v>0.15</v>
      </c>
      <c r="M480" s="399">
        <v>0.15</v>
      </c>
      <c r="N480" s="348"/>
      <c r="O480" s="399" t="s">
        <v>310</v>
      </c>
      <c r="P480" s="382" t="s">
        <v>938</v>
      </c>
      <c r="Q480" s="347"/>
      <c r="R480" s="347"/>
    </row>
    <row r="481" spans="1:18" s="428" customFormat="1" ht="16.5" customHeight="1">
      <c r="A481" s="345">
        <v>45</v>
      </c>
      <c r="B481" s="394" t="s">
        <v>825</v>
      </c>
      <c r="C481" s="399" t="s">
        <v>310</v>
      </c>
      <c r="D481" s="399" t="s">
        <v>311</v>
      </c>
      <c r="E481" s="349" t="s">
        <v>53</v>
      </c>
      <c r="F481" s="349"/>
      <c r="G481" s="349" t="s">
        <v>78</v>
      </c>
      <c r="H481" s="534">
        <v>0.85</v>
      </c>
      <c r="I481" s="349"/>
      <c r="J481" s="528">
        <f t="shared" si="9"/>
        <v>0.85</v>
      </c>
      <c r="K481" s="349" t="s">
        <v>53</v>
      </c>
      <c r="L481" s="399">
        <v>0.85</v>
      </c>
      <c r="M481" s="399">
        <v>0.85</v>
      </c>
      <c r="N481" s="348"/>
      <c r="O481" s="399" t="s">
        <v>310</v>
      </c>
      <c r="P481" s="382" t="s">
        <v>938</v>
      </c>
      <c r="Q481" s="347"/>
      <c r="R481" s="347"/>
    </row>
    <row r="482" spans="1:18" s="428" customFormat="1" ht="16.5" customHeight="1">
      <c r="A482" s="345">
        <v>46</v>
      </c>
      <c r="B482" s="394" t="s">
        <v>939</v>
      </c>
      <c r="C482" s="399" t="s">
        <v>306</v>
      </c>
      <c r="D482" s="399" t="s">
        <v>307</v>
      </c>
      <c r="E482" s="349" t="s">
        <v>148</v>
      </c>
      <c r="F482" s="349"/>
      <c r="G482" s="349" t="s">
        <v>78</v>
      </c>
      <c r="H482" s="534">
        <v>0.2646</v>
      </c>
      <c r="I482" s="349"/>
      <c r="J482" s="528">
        <f t="shared" si="9"/>
        <v>0.2646</v>
      </c>
      <c r="K482" s="349" t="s">
        <v>148</v>
      </c>
      <c r="L482" s="399">
        <v>0.2646</v>
      </c>
      <c r="M482" s="399">
        <v>0.2646</v>
      </c>
      <c r="N482" s="348"/>
      <c r="O482" s="399" t="s">
        <v>306</v>
      </c>
      <c r="P482" s="382" t="s">
        <v>938</v>
      </c>
      <c r="Q482" s="347"/>
      <c r="R482" s="347"/>
    </row>
    <row r="483" spans="1:18" s="428" customFormat="1" ht="16.5" customHeight="1">
      <c r="A483" s="345">
        <v>47</v>
      </c>
      <c r="B483" s="394" t="s">
        <v>940</v>
      </c>
      <c r="C483" s="399" t="s">
        <v>304</v>
      </c>
      <c r="D483" s="399" t="s">
        <v>305</v>
      </c>
      <c r="E483" s="349" t="s">
        <v>56</v>
      </c>
      <c r="F483" s="349"/>
      <c r="G483" s="349" t="s">
        <v>78</v>
      </c>
      <c r="H483" s="534">
        <v>63.61000000000001</v>
      </c>
      <c r="I483" s="349"/>
      <c r="J483" s="528">
        <f t="shared" si="9"/>
        <v>63.61000000000001</v>
      </c>
      <c r="K483" s="349" t="s">
        <v>56</v>
      </c>
      <c r="L483" s="399"/>
      <c r="M483" s="399">
        <v>63.61000000000001</v>
      </c>
      <c r="N483" s="348"/>
      <c r="O483" s="399" t="s">
        <v>304</v>
      </c>
      <c r="P483" s="347" t="s">
        <v>911</v>
      </c>
      <c r="Q483" s="347"/>
      <c r="R483" s="347"/>
    </row>
    <row r="484" spans="1:18" s="428" customFormat="1" ht="16.5" customHeight="1">
      <c r="A484" s="345">
        <v>48</v>
      </c>
      <c r="B484" s="394" t="s">
        <v>941</v>
      </c>
      <c r="C484" s="399" t="s">
        <v>304</v>
      </c>
      <c r="D484" s="399" t="s">
        <v>305</v>
      </c>
      <c r="E484" s="349" t="s">
        <v>56</v>
      </c>
      <c r="F484" s="349"/>
      <c r="G484" s="349" t="s">
        <v>78</v>
      </c>
      <c r="H484" s="534">
        <v>38.9478</v>
      </c>
      <c r="I484" s="349"/>
      <c r="J484" s="528">
        <f t="shared" si="9"/>
        <v>38.9478</v>
      </c>
      <c r="K484" s="349" t="s">
        <v>56</v>
      </c>
      <c r="L484" s="399">
        <v>38.9478</v>
      </c>
      <c r="M484" s="399">
        <v>38.9478</v>
      </c>
      <c r="N484" s="348"/>
      <c r="O484" s="399" t="s">
        <v>304</v>
      </c>
      <c r="P484" s="347"/>
      <c r="Q484" s="347"/>
      <c r="R484" s="347"/>
    </row>
    <row r="485" spans="1:18" s="428" customFormat="1" ht="16.5" customHeight="1">
      <c r="A485" s="345">
        <v>49</v>
      </c>
      <c r="B485" s="394" t="s">
        <v>942</v>
      </c>
      <c r="C485" s="399" t="s">
        <v>300</v>
      </c>
      <c r="D485" s="399" t="s">
        <v>301</v>
      </c>
      <c r="E485" s="349" t="s">
        <v>56</v>
      </c>
      <c r="F485" s="349"/>
      <c r="G485" s="349" t="s">
        <v>78</v>
      </c>
      <c r="H485" s="534">
        <v>11.94</v>
      </c>
      <c r="I485" s="349"/>
      <c r="J485" s="528">
        <f aca="true" t="shared" si="10" ref="J485:J548">H485-F485</f>
        <v>11.94</v>
      </c>
      <c r="K485" s="349" t="s">
        <v>56</v>
      </c>
      <c r="L485" s="399">
        <v>11.94</v>
      </c>
      <c r="M485" s="399">
        <v>11.94</v>
      </c>
      <c r="N485" s="348"/>
      <c r="O485" s="399" t="s">
        <v>300</v>
      </c>
      <c r="P485" s="347"/>
      <c r="Q485" s="347"/>
      <c r="R485" s="347"/>
    </row>
    <row r="486" spans="1:18" s="428" customFormat="1" ht="16.5" customHeight="1">
      <c r="A486" s="345">
        <v>50</v>
      </c>
      <c r="B486" s="394" t="s">
        <v>943</v>
      </c>
      <c r="C486" s="346" t="s">
        <v>314</v>
      </c>
      <c r="D486" s="346" t="s">
        <v>315</v>
      </c>
      <c r="E486" s="349" t="s">
        <v>56</v>
      </c>
      <c r="F486" s="349"/>
      <c r="G486" s="349" t="s">
        <v>78</v>
      </c>
      <c r="H486" s="534">
        <v>8.04</v>
      </c>
      <c r="I486" s="349"/>
      <c r="J486" s="528">
        <f t="shared" si="10"/>
        <v>8.04</v>
      </c>
      <c r="K486" s="349" t="s">
        <v>56</v>
      </c>
      <c r="L486" s="346">
        <v>0.7975</v>
      </c>
      <c r="M486" s="346">
        <v>0.7975</v>
      </c>
      <c r="N486" s="348"/>
      <c r="O486" s="346" t="s">
        <v>314</v>
      </c>
      <c r="P486" s="347" t="s">
        <v>874</v>
      </c>
      <c r="Q486" s="347"/>
      <c r="R486" s="347"/>
    </row>
    <row r="487" spans="1:18" s="428" customFormat="1" ht="16.5" customHeight="1">
      <c r="A487" s="345">
        <v>51</v>
      </c>
      <c r="B487" s="394" t="s">
        <v>944</v>
      </c>
      <c r="C487" s="346" t="s">
        <v>310</v>
      </c>
      <c r="D487" s="346" t="s">
        <v>311</v>
      </c>
      <c r="E487" s="349" t="s">
        <v>53</v>
      </c>
      <c r="F487" s="349"/>
      <c r="G487" s="349" t="s">
        <v>78</v>
      </c>
      <c r="H487" s="534">
        <v>18.42</v>
      </c>
      <c r="I487" s="349"/>
      <c r="J487" s="528">
        <f t="shared" si="10"/>
        <v>18.42</v>
      </c>
      <c r="K487" s="349" t="s">
        <v>53</v>
      </c>
      <c r="L487" s="346">
        <v>1.3374</v>
      </c>
      <c r="M487" s="346">
        <v>1.3374</v>
      </c>
      <c r="N487" s="348"/>
      <c r="O487" s="346" t="s">
        <v>310</v>
      </c>
      <c r="P487" s="347" t="s">
        <v>873</v>
      </c>
      <c r="Q487" s="404"/>
      <c r="R487" s="404"/>
    </row>
    <row r="488" spans="1:18" s="428" customFormat="1" ht="16.5" customHeight="1">
      <c r="A488" s="354"/>
      <c r="B488" s="575"/>
      <c r="C488" s="355"/>
      <c r="D488" s="355"/>
      <c r="E488" s="359"/>
      <c r="F488" s="359"/>
      <c r="G488" s="359"/>
      <c r="H488" s="535"/>
      <c r="I488" s="359"/>
      <c r="J488" s="529">
        <f t="shared" si="10"/>
        <v>0</v>
      </c>
      <c r="K488" s="359"/>
      <c r="L488" s="355"/>
      <c r="M488" s="355"/>
      <c r="N488" s="376"/>
      <c r="O488" s="355"/>
      <c r="P488" s="375"/>
      <c r="Q488" s="404"/>
      <c r="R488" s="404"/>
    </row>
    <row r="489" spans="1:18" s="428" customFormat="1" ht="16.5" customHeight="1">
      <c r="A489" s="333">
        <v>12</v>
      </c>
      <c r="B489" s="396" t="s">
        <v>396</v>
      </c>
      <c r="C489" s="336"/>
      <c r="D489" s="336"/>
      <c r="E489" s="361"/>
      <c r="F489" s="361"/>
      <c r="G489" s="361"/>
      <c r="H489" s="536"/>
      <c r="I489" s="361"/>
      <c r="J489" s="530">
        <f t="shared" si="10"/>
        <v>0</v>
      </c>
      <c r="K489" s="361"/>
      <c r="L489" s="336"/>
      <c r="M489" s="336"/>
      <c r="N489" s="336"/>
      <c r="O489" s="336"/>
      <c r="P489" s="369"/>
      <c r="Q489" s="335"/>
      <c r="R489" s="335"/>
    </row>
    <row r="490" spans="1:18" s="428" customFormat="1" ht="16.5" customHeight="1">
      <c r="A490" s="338">
        <v>1</v>
      </c>
      <c r="B490" s="577" t="s">
        <v>845</v>
      </c>
      <c r="C490" s="372" t="s">
        <v>463</v>
      </c>
      <c r="D490" s="372" t="s">
        <v>305</v>
      </c>
      <c r="E490" s="343" t="s">
        <v>78</v>
      </c>
      <c r="F490" s="343">
        <v>0</v>
      </c>
      <c r="G490" s="343" t="s">
        <v>80</v>
      </c>
      <c r="H490" s="533">
        <v>262.1677</v>
      </c>
      <c r="I490" s="343">
        <v>0</v>
      </c>
      <c r="J490" s="527">
        <f t="shared" si="10"/>
        <v>262.1677</v>
      </c>
      <c r="K490" s="343" t="s">
        <v>78</v>
      </c>
      <c r="L490" s="372"/>
      <c r="M490" s="372">
        <v>262.1677</v>
      </c>
      <c r="N490" s="363"/>
      <c r="O490" s="372" t="s">
        <v>463</v>
      </c>
      <c r="P490" s="340"/>
      <c r="Q490" s="335"/>
      <c r="R490" s="335"/>
    </row>
    <row r="491" spans="1:18" s="428" customFormat="1" ht="16.5" customHeight="1">
      <c r="A491" s="345">
        <v>2</v>
      </c>
      <c r="B491" s="578" t="s">
        <v>846</v>
      </c>
      <c r="C491" s="353" t="s">
        <v>314</v>
      </c>
      <c r="D491" s="353" t="s">
        <v>315</v>
      </c>
      <c r="E491" s="349" t="s">
        <v>78</v>
      </c>
      <c r="F491" s="349">
        <v>0</v>
      </c>
      <c r="G491" s="349" t="s">
        <v>80</v>
      </c>
      <c r="H491" s="534">
        <v>193.88663</v>
      </c>
      <c r="I491" s="349">
        <v>0</v>
      </c>
      <c r="J491" s="528">
        <f t="shared" si="10"/>
        <v>193.88663</v>
      </c>
      <c r="K491" s="349" t="s">
        <v>78</v>
      </c>
      <c r="L491" s="353"/>
      <c r="M491" s="353">
        <v>193.88663</v>
      </c>
      <c r="N491" s="364"/>
      <c r="O491" s="353" t="s">
        <v>314</v>
      </c>
      <c r="P491" s="347"/>
      <c r="Q491" s="335"/>
      <c r="R491" s="335"/>
    </row>
    <row r="492" spans="1:18" s="428" customFormat="1" ht="16.5" customHeight="1">
      <c r="A492" s="365"/>
      <c r="B492" s="384"/>
      <c r="C492" s="366"/>
      <c r="D492" s="366"/>
      <c r="E492" s="359"/>
      <c r="F492" s="359"/>
      <c r="G492" s="359"/>
      <c r="H492" s="535"/>
      <c r="I492" s="359"/>
      <c r="J492" s="529">
        <f t="shared" si="10"/>
        <v>0</v>
      </c>
      <c r="K492" s="359"/>
      <c r="L492" s="366"/>
      <c r="M492" s="366"/>
      <c r="N492" s="366"/>
      <c r="O492" s="366"/>
      <c r="P492" s="375"/>
      <c r="Q492" s="335"/>
      <c r="R492" s="335"/>
    </row>
    <row r="493" spans="1:18" s="428" customFormat="1" ht="16.5" customHeight="1">
      <c r="A493" s="333">
        <v>13</v>
      </c>
      <c r="B493" s="367" t="s">
        <v>82</v>
      </c>
      <c r="C493" s="336"/>
      <c r="D493" s="336"/>
      <c r="E493" s="361"/>
      <c r="F493" s="361"/>
      <c r="G493" s="361"/>
      <c r="H493" s="536"/>
      <c r="I493" s="361"/>
      <c r="J493" s="530">
        <f t="shared" si="10"/>
        <v>0</v>
      </c>
      <c r="K493" s="361"/>
      <c r="L493" s="336"/>
      <c r="M493" s="336"/>
      <c r="N493" s="336"/>
      <c r="O493" s="336"/>
      <c r="P493" s="369"/>
      <c r="Q493" s="335"/>
      <c r="R493" s="335"/>
    </row>
    <row r="494" spans="1:18" s="428" customFormat="1" ht="16.5" customHeight="1">
      <c r="A494" s="338">
        <v>1</v>
      </c>
      <c r="B494" s="339" t="s">
        <v>397</v>
      </c>
      <c r="C494" s="339" t="s">
        <v>316</v>
      </c>
      <c r="D494" s="339" t="s">
        <v>317</v>
      </c>
      <c r="E494" s="343" t="s">
        <v>56</v>
      </c>
      <c r="F494" s="343"/>
      <c r="G494" s="343" t="s">
        <v>83</v>
      </c>
      <c r="H494" s="533">
        <v>2</v>
      </c>
      <c r="I494" s="343"/>
      <c r="J494" s="527">
        <f t="shared" si="10"/>
        <v>2</v>
      </c>
      <c r="K494" s="343" t="s">
        <v>56</v>
      </c>
      <c r="L494" s="339"/>
      <c r="M494" s="339">
        <v>2</v>
      </c>
      <c r="N494" s="342"/>
      <c r="O494" s="339" t="s">
        <v>316</v>
      </c>
      <c r="P494" s="382" t="s">
        <v>912</v>
      </c>
      <c r="Q494" s="340"/>
      <c r="R494" s="340"/>
    </row>
    <row r="495" spans="1:18" s="428" customFormat="1" ht="16.5" customHeight="1">
      <c r="A495" s="345">
        <v>2</v>
      </c>
      <c r="B495" s="346" t="s">
        <v>828</v>
      </c>
      <c r="C495" s="346" t="s">
        <v>308</v>
      </c>
      <c r="D495" s="346" t="s">
        <v>309</v>
      </c>
      <c r="E495" s="349" t="s">
        <v>56</v>
      </c>
      <c r="F495" s="349"/>
      <c r="G495" s="349" t="s">
        <v>83</v>
      </c>
      <c r="H495" s="534">
        <v>1</v>
      </c>
      <c r="I495" s="349"/>
      <c r="J495" s="528">
        <f t="shared" si="10"/>
        <v>1</v>
      </c>
      <c r="K495" s="349" t="s">
        <v>56</v>
      </c>
      <c r="L495" s="346"/>
      <c r="M495" s="346">
        <v>1</v>
      </c>
      <c r="N495" s="348"/>
      <c r="O495" s="346" t="s">
        <v>308</v>
      </c>
      <c r="P495" s="382" t="s">
        <v>912</v>
      </c>
      <c r="Q495" s="347"/>
      <c r="R495" s="347"/>
    </row>
    <row r="496" spans="1:18" s="428" customFormat="1" ht="16.5" customHeight="1">
      <c r="A496" s="345">
        <v>3</v>
      </c>
      <c r="B496" s="346" t="s">
        <v>945</v>
      </c>
      <c r="C496" s="346" t="s">
        <v>304</v>
      </c>
      <c r="D496" s="346" t="s">
        <v>305</v>
      </c>
      <c r="E496" s="349" t="s">
        <v>56</v>
      </c>
      <c r="F496" s="349"/>
      <c r="G496" s="349" t="s">
        <v>83</v>
      </c>
      <c r="H496" s="534">
        <v>0.2</v>
      </c>
      <c r="I496" s="349"/>
      <c r="J496" s="528">
        <f t="shared" si="10"/>
        <v>0.2</v>
      </c>
      <c r="K496" s="349" t="s">
        <v>56</v>
      </c>
      <c r="L496" s="346"/>
      <c r="M496" s="346">
        <v>0.2</v>
      </c>
      <c r="N496" s="348"/>
      <c r="O496" s="346" t="s">
        <v>304</v>
      </c>
      <c r="P496" s="347" t="s">
        <v>917</v>
      </c>
      <c r="Q496" s="347"/>
      <c r="R496" s="347"/>
    </row>
    <row r="497" spans="1:18" s="428" customFormat="1" ht="30" customHeight="1">
      <c r="A497" s="345">
        <v>4</v>
      </c>
      <c r="B497" s="346" t="s">
        <v>946</v>
      </c>
      <c r="C497" s="346" t="s">
        <v>304</v>
      </c>
      <c r="D497" s="346" t="s">
        <v>305</v>
      </c>
      <c r="E497" s="349" t="s">
        <v>56</v>
      </c>
      <c r="F497" s="349"/>
      <c r="G497" s="349" t="s">
        <v>83</v>
      </c>
      <c r="H497" s="534">
        <v>9.94</v>
      </c>
      <c r="I497" s="349"/>
      <c r="J497" s="528">
        <f t="shared" si="10"/>
        <v>9.94</v>
      </c>
      <c r="K497" s="349" t="s">
        <v>331</v>
      </c>
      <c r="L497" s="346"/>
      <c r="M497" s="346">
        <v>7.379999999999998</v>
      </c>
      <c r="N497" s="348"/>
      <c r="O497" s="346" t="s">
        <v>304</v>
      </c>
      <c r="P497" s="347" t="s">
        <v>917</v>
      </c>
      <c r="Q497" s="347"/>
      <c r="R497" s="347"/>
    </row>
    <row r="498" spans="1:18" s="428" customFormat="1" ht="16.5" customHeight="1">
      <c r="A498" s="345">
        <v>5</v>
      </c>
      <c r="B498" s="346" t="s">
        <v>947</v>
      </c>
      <c r="C498" s="346" t="s">
        <v>304</v>
      </c>
      <c r="D498" s="346" t="s">
        <v>305</v>
      </c>
      <c r="E498" s="349" t="s">
        <v>56</v>
      </c>
      <c r="F498" s="349"/>
      <c r="G498" s="349" t="s">
        <v>83</v>
      </c>
      <c r="H498" s="534">
        <v>14.330000000000002</v>
      </c>
      <c r="I498" s="349"/>
      <c r="J498" s="528">
        <f t="shared" si="10"/>
        <v>14.330000000000002</v>
      </c>
      <c r="K498" s="349" t="s">
        <v>56</v>
      </c>
      <c r="L498" s="346"/>
      <c r="M498" s="346">
        <v>14.330000000000002</v>
      </c>
      <c r="N498" s="348"/>
      <c r="O498" s="346" t="s">
        <v>304</v>
      </c>
      <c r="P498" s="347" t="s">
        <v>911</v>
      </c>
      <c r="Q498" s="347"/>
      <c r="R498" s="347"/>
    </row>
    <row r="499" spans="1:18" s="428" customFormat="1" ht="16.5" customHeight="1">
      <c r="A499" s="354"/>
      <c r="B499" s="355"/>
      <c r="C499" s="355"/>
      <c r="D499" s="355"/>
      <c r="E499" s="359"/>
      <c r="F499" s="359"/>
      <c r="G499" s="359"/>
      <c r="H499" s="535"/>
      <c r="I499" s="359"/>
      <c r="J499" s="529">
        <f t="shared" si="10"/>
        <v>0</v>
      </c>
      <c r="K499" s="359"/>
      <c r="L499" s="355"/>
      <c r="M499" s="355"/>
      <c r="N499" s="376"/>
      <c r="O499" s="355"/>
      <c r="P499" s="375"/>
      <c r="Q499" s="347"/>
      <c r="R499" s="347"/>
    </row>
    <row r="500" spans="1:18" s="428" customFormat="1" ht="16.5" customHeight="1">
      <c r="A500" s="333">
        <v>14</v>
      </c>
      <c r="B500" s="367" t="s">
        <v>85</v>
      </c>
      <c r="C500" s="336"/>
      <c r="D500" s="336"/>
      <c r="E500" s="361"/>
      <c r="F500" s="361"/>
      <c r="G500" s="361"/>
      <c r="H500" s="536"/>
      <c r="I500" s="361"/>
      <c r="J500" s="530">
        <f t="shared" si="10"/>
        <v>0</v>
      </c>
      <c r="K500" s="361"/>
      <c r="L500" s="336"/>
      <c r="M500" s="336"/>
      <c r="N500" s="336"/>
      <c r="O500" s="336"/>
      <c r="P500" s="369"/>
      <c r="Q500" s="335"/>
      <c r="R500" s="335"/>
    </row>
    <row r="501" spans="1:18" s="428" customFormat="1" ht="16.5" customHeight="1">
      <c r="A501" s="338">
        <v>1</v>
      </c>
      <c r="B501" s="339" t="s">
        <v>948</v>
      </c>
      <c r="C501" s="339" t="s">
        <v>304</v>
      </c>
      <c r="D501" s="339" t="s">
        <v>305</v>
      </c>
      <c r="E501" s="344" t="s">
        <v>56</v>
      </c>
      <c r="F501" s="344">
        <v>0</v>
      </c>
      <c r="G501" s="344" t="s">
        <v>86</v>
      </c>
      <c r="H501" s="527">
        <v>0.2</v>
      </c>
      <c r="I501" s="344">
        <v>0</v>
      </c>
      <c r="J501" s="527">
        <f t="shared" si="10"/>
        <v>0.2</v>
      </c>
      <c r="K501" s="344" t="s">
        <v>56</v>
      </c>
      <c r="L501" s="339">
        <v>0.2</v>
      </c>
      <c r="M501" s="339">
        <v>0.2</v>
      </c>
      <c r="N501" s="341"/>
      <c r="O501" s="339" t="s">
        <v>304</v>
      </c>
      <c r="P501" s="347" t="s">
        <v>917</v>
      </c>
      <c r="Q501" s="362"/>
      <c r="R501" s="362"/>
    </row>
    <row r="502" spans="1:18" s="428" customFormat="1" ht="16.5" customHeight="1">
      <c r="A502" s="354"/>
      <c r="B502" s="355"/>
      <c r="C502" s="355"/>
      <c r="D502" s="355"/>
      <c r="E502" s="360"/>
      <c r="F502" s="360"/>
      <c r="G502" s="360"/>
      <c r="H502" s="529"/>
      <c r="I502" s="360"/>
      <c r="J502" s="529">
        <f t="shared" si="10"/>
        <v>0</v>
      </c>
      <c r="K502" s="360"/>
      <c r="L502" s="355"/>
      <c r="M502" s="355"/>
      <c r="N502" s="357"/>
      <c r="O502" s="355"/>
      <c r="P502" s="375"/>
      <c r="Q502" s="351"/>
      <c r="R502" s="351"/>
    </row>
    <row r="503" spans="1:18" s="428" customFormat="1" ht="16.5" customHeight="1">
      <c r="A503" s="333">
        <v>15</v>
      </c>
      <c r="B503" s="367" t="s">
        <v>88</v>
      </c>
      <c r="C503" s="336"/>
      <c r="D503" s="336"/>
      <c r="E503" s="361"/>
      <c r="F503" s="361"/>
      <c r="G503" s="361"/>
      <c r="H503" s="536"/>
      <c r="I503" s="361"/>
      <c r="J503" s="530">
        <f t="shared" si="10"/>
        <v>0</v>
      </c>
      <c r="K503" s="361"/>
      <c r="L503" s="336"/>
      <c r="M503" s="336"/>
      <c r="N503" s="336"/>
      <c r="O503" s="336"/>
      <c r="P503" s="369"/>
      <c r="Q503" s="335"/>
      <c r="R503" s="335"/>
    </row>
    <row r="504" spans="1:18" s="428" customFormat="1" ht="16.5" customHeight="1">
      <c r="A504" s="576"/>
      <c r="B504" s="556"/>
      <c r="C504" s="363"/>
      <c r="D504" s="363"/>
      <c r="E504" s="343"/>
      <c r="F504" s="343"/>
      <c r="G504" s="343"/>
      <c r="H504" s="533"/>
      <c r="I504" s="343"/>
      <c r="J504" s="527">
        <f t="shared" si="10"/>
        <v>0</v>
      </c>
      <c r="K504" s="343"/>
      <c r="L504" s="363"/>
      <c r="M504" s="363"/>
      <c r="N504" s="363"/>
      <c r="O504" s="363"/>
      <c r="P504" s="340"/>
      <c r="Q504" s="335"/>
      <c r="R504" s="335"/>
    </row>
    <row r="505" spans="1:18" s="428" customFormat="1" ht="16.5" customHeight="1">
      <c r="A505" s="365"/>
      <c r="B505" s="384"/>
      <c r="C505" s="366"/>
      <c r="D505" s="366"/>
      <c r="E505" s="359"/>
      <c r="F505" s="359"/>
      <c r="G505" s="359"/>
      <c r="H505" s="535"/>
      <c r="I505" s="359"/>
      <c r="J505" s="529">
        <f t="shared" si="10"/>
        <v>0</v>
      </c>
      <c r="K505" s="359"/>
      <c r="L505" s="366"/>
      <c r="M505" s="366"/>
      <c r="N505" s="366"/>
      <c r="O505" s="366"/>
      <c r="P505" s="375"/>
      <c r="Q505" s="356"/>
      <c r="R505" s="356"/>
    </row>
    <row r="506" spans="1:18" s="428" customFormat="1" ht="16.5" customHeight="1">
      <c r="A506" s="333">
        <v>16</v>
      </c>
      <c r="B506" s="335" t="s">
        <v>150</v>
      </c>
      <c r="C506" s="336"/>
      <c r="D506" s="336"/>
      <c r="E506" s="361"/>
      <c r="F506" s="361"/>
      <c r="G506" s="361"/>
      <c r="H506" s="536"/>
      <c r="I506" s="361"/>
      <c r="J506" s="530">
        <f t="shared" si="10"/>
        <v>0</v>
      </c>
      <c r="K506" s="361"/>
      <c r="L506" s="336"/>
      <c r="M506" s="336"/>
      <c r="N506" s="336"/>
      <c r="O506" s="336"/>
      <c r="P506" s="369"/>
      <c r="Q506" s="335"/>
      <c r="R506" s="335"/>
    </row>
    <row r="507" spans="1:18" s="428" customFormat="1" ht="16.5" customHeight="1">
      <c r="A507" s="338">
        <v>1</v>
      </c>
      <c r="B507" s="339" t="s">
        <v>407</v>
      </c>
      <c r="C507" s="339" t="s">
        <v>300</v>
      </c>
      <c r="D507" s="339" t="s">
        <v>301</v>
      </c>
      <c r="E507" s="344" t="s">
        <v>145</v>
      </c>
      <c r="F507" s="344"/>
      <c r="G507" s="344" t="s">
        <v>151</v>
      </c>
      <c r="H507" s="527">
        <v>0.0764</v>
      </c>
      <c r="I507" s="344"/>
      <c r="J507" s="527">
        <f t="shared" si="10"/>
        <v>0.0764</v>
      </c>
      <c r="K507" s="344" t="s">
        <v>145</v>
      </c>
      <c r="L507" s="339"/>
      <c r="M507" s="339">
        <v>0.0764</v>
      </c>
      <c r="N507" s="341"/>
      <c r="O507" s="339" t="s">
        <v>300</v>
      </c>
      <c r="P507" s="382" t="s">
        <v>868</v>
      </c>
      <c r="Q507" s="340"/>
      <c r="R507" s="340"/>
    </row>
    <row r="508" spans="1:18" s="428" customFormat="1" ht="16.5" customHeight="1">
      <c r="A508" s="345">
        <v>2</v>
      </c>
      <c r="B508" s="346" t="s">
        <v>408</v>
      </c>
      <c r="C508" s="346" t="s">
        <v>300</v>
      </c>
      <c r="D508" s="346" t="s">
        <v>301</v>
      </c>
      <c r="E508" s="350" t="s">
        <v>56</v>
      </c>
      <c r="F508" s="350"/>
      <c r="G508" s="350" t="s">
        <v>151</v>
      </c>
      <c r="H508" s="528">
        <v>0.1646</v>
      </c>
      <c r="I508" s="350"/>
      <c r="J508" s="528">
        <f t="shared" si="10"/>
        <v>0.1646</v>
      </c>
      <c r="K508" s="350" t="s">
        <v>56</v>
      </c>
      <c r="L508" s="346">
        <v>0.1646</v>
      </c>
      <c r="M508" s="346">
        <v>0.1646</v>
      </c>
      <c r="N508" s="352"/>
      <c r="O508" s="346" t="s">
        <v>300</v>
      </c>
      <c r="P508" s="382" t="s">
        <v>868</v>
      </c>
      <c r="Q508" s="347"/>
      <c r="R508" s="347"/>
    </row>
    <row r="509" spans="1:18" s="745" customFormat="1" ht="16.5" customHeight="1">
      <c r="A509" s="740">
        <v>3</v>
      </c>
      <c r="B509" s="742" t="s">
        <v>412</v>
      </c>
      <c r="C509" s="742" t="s">
        <v>308</v>
      </c>
      <c r="D509" s="742" t="s">
        <v>309</v>
      </c>
      <c r="E509" s="776" t="s">
        <v>56</v>
      </c>
      <c r="F509" s="776"/>
      <c r="G509" s="776" t="s">
        <v>151</v>
      </c>
      <c r="H509" s="736">
        <v>0.2</v>
      </c>
      <c r="I509" s="776"/>
      <c r="J509" s="736">
        <f t="shared" si="10"/>
        <v>0.2</v>
      </c>
      <c r="K509" s="776" t="s">
        <v>56</v>
      </c>
      <c r="L509" s="742">
        <v>0.2</v>
      </c>
      <c r="M509" s="742">
        <v>0.2</v>
      </c>
      <c r="N509" s="784"/>
      <c r="O509" s="742" t="s">
        <v>308</v>
      </c>
      <c r="P509" s="733" t="s">
        <v>868</v>
      </c>
      <c r="Q509" s="741"/>
      <c r="R509" s="741"/>
    </row>
    <row r="510" spans="1:18" s="428" customFormat="1" ht="16.5" customHeight="1">
      <c r="A510" s="345">
        <v>4</v>
      </c>
      <c r="B510" s="346" t="s">
        <v>409</v>
      </c>
      <c r="C510" s="346" t="s">
        <v>308</v>
      </c>
      <c r="D510" s="346" t="s">
        <v>309</v>
      </c>
      <c r="E510" s="350" t="s">
        <v>56</v>
      </c>
      <c r="F510" s="350"/>
      <c r="G510" s="350" t="s">
        <v>151</v>
      </c>
      <c r="H510" s="528">
        <v>0.2</v>
      </c>
      <c r="I510" s="350"/>
      <c r="J510" s="528">
        <f t="shared" si="10"/>
        <v>0.2</v>
      </c>
      <c r="K510" s="350" t="s">
        <v>56</v>
      </c>
      <c r="L510" s="346">
        <v>0.2</v>
      </c>
      <c r="M510" s="346">
        <v>0.2</v>
      </c>
      <c r="N510" s="352"/>
      <c r="O510" s="346" t="s">
        <v>308</v>
      </c>
      <c r="P510" s="382" t="s">
        <v>868</v>
      </c>
      <c r="Q510" s="347"/>
      <c r="R510" s="347"/>
    </row>
    <row r="511" spans="1:18" s="428" customFormat="1" ht="16.5" customHeight="1">
      <c r="A511" s="345">
        <v>5</v>
      </c>
      <c r="B511" s="346" t="s">
        <v>410</v>
      </c>
      <c r="C511" s="346" t="s">
        <v>308</v>
      </c>
      <c r="D511" s="346" t="s">
        <v>309</v>
      </c>
      <c r="E511" s="412" t="s">
        <v>56</v>
      </c>
      <c r="F511" s="412"/>
      <c r="G511" s="412" t="s">
        <v>151</v>
      </c>
      <c r="H511" s="601">
        <v>0.2</v>
      </c>
      <c r="I511" s="412"/>
      <c r="J511" s="528">
        <f t="shared" si="10"/>
        <v>0.2</v>
      </c>
      <c r="K511" s="412" t="s">
        <v>56</v>
      </c>
      <c r="L511" s="346">
        <v>0.2</v>
      </c>
      <c r="M511" s="346">
        <v>0.2</v>
      </c>
      <c r="N511" s="352"/>
      <c r="O511" s="346" t="s">
        <v>308</v>
      </c>
      <c r="P511" s="382" t="s">
        <v>868</v>
      </c>
      <c r="Q511" s="347"/>
      <c r="R511" s="347"/>
    </row>
    <row r="512" spans="1:18" s="428" customFormat="1" ht="16.5" customHeight="1">
      <c r="A512" s="345">
        <v>6</v>
      </c>
      <c r="B512" s="386" t="s">
        <v>411</v>
      </c>
      <c r="C512" s="346" t="s">
        <v>308</v>
      </c>
      <c r="D512" s="346" t="s">
        <v>309</v>
      </c>
      <c r="E512" s="350" t="s">
        <v>56</v>
      </c>
      <c r="F512" s="350"/>
      <c r="G512" s="350" t="s">
        <v>151</v>
      </c>
      <c r="H512" s="528">
        <v>0.2</v>
      </c>
      <c r="I512" s="350"/>
      <c r="J512" s="528">
        <f t="shared" si="10"/>
        <v>0.2</v>
      </c>
      <c r="K512" s="350" t="s">
        <v>56</v>
      </c>
      <c r="L512" s="346"/>
      <c r="M512" s="346">
        <v>0.2</v>
      </c>
      <c r="N512" s="352"/>
      <c r="O512" s="346" t="s">
        <v>308</v>
      </c>
      <c r="P512" s="382" t="s">
        <v>868</v>
      </c>
      <c r="Q512" s="347"/>
      <c r="R512" s="347"/>
    </row>
    <row r="513" spans="1:18" s="428" customFormat="1" ht="16.5" customHeight="1">
      <c r="A513" s="345">
        <v>7</v>
      </c>
      <c r="B513" s="346" t="s">
        <v>413</v>
      </c>
      <c r="C513" s="346" t="s">
        <v>316</v>
      </c>
      <c r="D513" s="346" t="s">
        <v>317</v>
      </c>
      <c r="E513" s="350" t="s">
        <v>56</v>
      </c>
      <c r="F513" s="350"/>
      <c r="G513" s="350" t="s">
        <v>151</v>
      </c>
      <c r="H513" s="528">
        <v>0.2047</v>
      </c>
      <c r="I513" s="350"/>
      <c r="J513" s="528">
        <f t="shared" si="10"/>
        <v>0.2047</v>
      </c>
      <c r="K513" s="350" t="s">
        <v>56</v>
      </c>
      <c r="L513" s="346"/>
      <c r="M513" s="346">
        <v>0.2047</v>
      </c>
      <c r="N513" s="352"/>
      <c r="O513" s="346" t="s">
        <v>316</v>
      </c>
      <c r="P513" s="382" t="s">
        <v>868</v>
      </c>
      <c r="Q513" s="347"/>
      <c r="R513" s="347"/>
    </row>
    <row r="514" spans="1:18" s="428" customFormat="1" ht="16.5" customHeight="1">
      <c r="A514" s="345">
        <v>8</v>
      </c>
      <c r="B514" s="346" t="s">
        <v>414</v>
      </c>
      <c r="C514" s="346" t="s">
        <v>318</v>
      </c>
      <c r="D514" s="346" t="s">
        <v>319</v>
      </c>
      <c r="E514" s="350" t="s">
        <v>56</v>
      </c>
      <c r="F514" s="350"/>
      <c r="G514" s="350" t="s">
        <v>151</v>
      </c>
      <c r="H514" s="528">
        <v>0.1</v>
      </c>
      <c r="I514" s="350"/>
      <c r="J514" s="528">
        <f t="shared" si="10"/>
        <v>0.1</v>
      </c>
      <c r="K514" s="350" t="s">
        <v>56</v>
      </c>
      <c r="L514" s="346">
        <v>0.1</v>
      </c>
      <c r="M514" s="346">
        <v>0.1</v>
      </c>
      <c r="N514" s="352"/>
      <c r="O514" s="346" t="s">
        <v>318</v>
      </c>
      <c r="P514" s="382" t="s">
        <v>868</v>
      </c>
      <c r="Q514" s="347"/>
      <c r="R514" s="347"/>
    </row>
    <row r="515" spans="1:18" s="428" customFormat="1" ht="16.5" customHeight="1">
      <c r="A515" s="345">
        <v>9</v>
      </c>
      <c r="B515" s="346" t="s">
        <v>415</v>
      </c>
      <c r="C515" s="346" t="s">
        <v>318</v>
      </c>
      <c r="D515" s="346" t="s">
        <v>319</v>
      </c>
      <c r="E515" s="350" t="s">
        <v>56</v>
      </c>
      <c r="F515" s="350"/>
      <c r="G515" s="350" t="s">
        <v>151</v>
      </c>
      <c r="H515" s="528">
        <v>0.1</v>
      </c>
      <c r="I515" s="350"/>
      <c r="J515" s="528">
        <f t="shared" si="10"/>
        <v>0.1</v>
      </c>
      <c r="K515" s="350" t="s">
        <v>56</v>
      </c>
      <c r="L515" s="346">
        <v>0.1</v>
      </c>
      <c r="M515" s="346">
        <v>0.1</v>
      </c>
      <c r="N515" s="352"/>
      <c r="O515" s="346" t="s">
        <v>318</v>
      </c>
      <c r="P515" s="382" t="s">
        <v>868</v>
      </c>
      <c r="Q515" s="347"/>
      <c r="R515" s="347"/>
    </row>
    <row r="516" spans="1:18" s="428" customFormat="1" ht="16.5" customHeight="1">
      <c r="A516" s="345">
        <v>10</v>
      </c>
      <c r="B516" s="346" t="s">
        <v>416</v>
      </c>
      <c r="C516" s="346" t="s">
        <v>318</v>
      </c>
      <c r="D516" s="346" t="s">
        <v>319</v>
      </c>
      <c r="E516" s="350" t="s">
        <v>56</v>
      </c>
      <c r="F516" s="350"/>
      <c r="G516" s="350" t="s">
        <v>151</v>
      </c>
      <c r="H516" s="528">
        <v>0.1</v>
      </c>
      <c r="I516" s="350"/>
      <c r="J516" s="528">
        <f t="shared" si="10"/>
        <v>0.1</v>
      </c>
      <c r="K516" s="350" t="s">
        <v>56</v>
      </c>
      <c r="L516" s="346">
        <v>0.1</v>
      </c>
      <c r="M516" s="346">
        <v>0.1</v>
      </c>
      <c r="N516" s="352"/>
      <c r="O516" s="346" t="s">
        <v>318</v>
      </c>
      <c r="P516" s="382" t="s">
        <v>868</v>
      </c>
      <c r="Q516" s="347"/>
      <c r="R516" s="347"/>
    </row>
    <row r="517" spans="1:18" s="428" customFormat="1" ht="16.5" customHeight="1">
      <c r="A517" s="345">
        <v>11</v>
      </c>
      <c r="B517" s="346" t="s">
        <v>417</v>
      </c>
      <c r="C517" s="346" t="s">
        <v>318</v>
      </c>
      <c r="D517" s="346" t="s">
        <v>319</v>
      </c>
      <c r="E517" s="350" t="s">
        <v>145</v>
      </c>
      <c r="F517" s="350"/>
      <c r="G517" s="350" t="s">
        <v>151</v>
      </c>
      <c r="H517" s="528">
        <v>0.2409</v>
      </c>
      <c r="I517" s="350"/>
      <c r="J517" s="528">
        <f t="shared" si="10"/>
        <v>0.2409</v>
      </c>
      <c r="K517" s="350" t="s">
        <v>145</v>
      </c>
      <c r="L517" s="346"/>
      <c r="M517" s="346">
        <v>0.2409</v>
      </c>
      <c r="N517" s="352"/>
      <c r="O517" s="346" t="s">
        <v>318</v>
      </c>
      <c r="P517" s="382" t="s">
        <v>868</v>
      </c>
      <c r="Q517" s="347"/>
      <c r="R517" s="347"/>
    </row>
    <row r="518" spans="1:18" s="428" customFormat="1" ht="16.5" customHeight="1">
      <c r="A518" s="345">
        <v>12</v>
      </c>
      <c r="B518" s="346" t="s">
        <v>832</v>
      </c>
      <c r="C518" s="346" t="s">
        <v>314</v>
      </c>
      <c r="D518" s="346" t="s">
        <v>315</v>
      </c>
      <c r="E518" s="350" t="s">
        <v>56</v>
      </c>
      <c r="F518" s="350"/>
      <c r="G518" s="350" t="s">
        <v>151</v>
      </c>
      <c r="H518" s="528">
        <v>0.03</v>
      </c>
      <c r="I518" s="350"/>
      <c r="J518" s="528">
        <f t="shared" si="10"/>
        <v>0.03</v>
      </c>
      <c r="K518" s="350" t="s">
        <v>56</v>
      </c>
      <c r="L518" s="346"/>
      <c r="M518" s="346">
        <v>0.03</v>
      </c>
      <c r="N518" s="352"/>
      <c r="O518" s="346" t="s">
        <v>314</v>
      </c>
      <c r="P518" s="382" t="s">
        <v>868</v>
      </c>
      <c r="Q518" s="347"/>
      <c r="R518" s="347"/>
    </row>
    <row r="519" spans="1:18" s="428" customFormat="1" ht="16.5" customHeight="1">
      <c r="A519" s="345">
        <v>13</v>
      </c>
      <c r="B519" s="346" t="s">
        <v>420</v>
      </c>
      <c r="C519" s="346" t="s">
        <v>302</v>
      </c>
      <c r="D519" s="346" t="s">
        <v>303</v>
      </c>
      <c r="E519" s="350" t="s">
        <v>56</v>
      </c>
      <c r="F519" s="350"/>
      <c r="G519" s="350" t="s">
        <v>151</v>
      </c>
      <c r="H519" s="528">
        <v>0.0758</v>
      </c>
      <c r="I519" s="350"/>
      <c r="J519" s="528">
        <f t="shared" si="10"/>
        <v>0.0758</v>
      </c>
      <c r="K519" s="350" t="s">
        <v>56</v>
      </c>
      <c r="L519" s="346">
        <v>0.0758</v>
      </c>
      <c r="M519" s="346">
        <v>0.0758</v>
      </c>
      <c r="N519" s="352"/>
      <c r="O519" s="346" t="s">
        <v>302</v>
      </c>
      <c r="P519" s="382" t="s">
        <v>868</v>
      </c>
      <c r="Q519" s="347"/>
      <c r="R519" s="347"/>
    </row>
    <row r="520" spans="1:18" s="428" customFormat="1" ht="16.5" customHeight="1">
      <c r="A520" s="345">
        <v>14</v>
      </c>
      <c r="B520" s="346" t="s">
        <v>421</v>
      </c>
      <c r="C520" s="346" t="s">
        <v>302</v>
      </c>
      <c r="D520" s="346" t="s">
        <v>303</v>
      </c>
      <c r="E520" s="350" t="s">
        <v>56</v>
      </c>
      <c r="F520" s="350"/>
      <c r="G520" s="350" t="s">
        <v>151</v>
      </c>
      <c r="H520" s="528">
        <v>0.0813</v>
      </c>
      <c r="I520" s="350"/>
      <c r="J520" s="528">
        <f t="shared" si="10"/>
        <v>0.0813</v>
      </c>
      <c r="K520" s="350" t="s">
        <v>56</v>
      </c>
      <c r="L520" s="346">
        <v>0.0813</v>
      </c>
      <c r="M520" s="346">
        <v>0.0813</v>
      </c>
      <c r="N520" s="352"/>
      <c r="O520" s="346" t="s">
        <v>302</v>
      </c>
      <c r="P520" s="382" t="s">
        <v>868</v>
      </c>
      <c r="Q520" s="347"/>
      <c r="R520" s="347"/>
    </row>
    <row r="521" spans="1:18" s="428" customFormat="1" ht="16.5" customHeight="1">
      <c r="A521" s="345">
        <v>15</v>
      </c>
      <c r="B521" s="346" t="s">
        <v>422</v>
      </c>
      <c r="C521" s="346" t="s">
        <v>302</v>
      </c>
      <c r="D521" s="346" t="s">
        <v>303</v>
      </c>
      <c r="E521" s="350" t="s">
        <v>56</v>
      </c>
      <c r="F521" s="350"/>
      <c r="G521" s="350" t="s">
        <v>151</v>
      </c>
      <c r="H521" s="528">
        <v>0.015</v>
      </c>
      <c r="I521" s="350"/>
      <c r="J521" s="528">
        <f t="shared" si="10"/>
        <v>0.015</v>
      </c>
      <c r="K521" s="350" t="s">
        <v>56</v>
      </c>
      <c r="L521" s="346">
        <v>0.015</v>
      </c>
      <c r="M521" s="346">
        <v>0.015</v>
      </c>
      <c r="N521" s="352"/>
      <c r="O521" s="346" t="s">
        <v>302</v>
      </c>
      <c r="P521" s="382" t="s">
        <v>868</v>
      </c>
      <c r="Q521" s="347"/>
      <c r="R521" s="347"/>
    </row>
    <row r="522" spans="1:18" s="745" customFormat="1" ht="16.5" customHeight="1">
      <c r="A522" s="740">
        <v>16</v>
      </c>
      <c r="B522" s="742" t="s">
        <v>423</v>
      </c>
      <c r="C522" s="742" t="s">
        <v>300</v>
      </c>
      <c r="D522" s="742" t="s">
        <v>301</v>
      </c>
      <c r="E522" s="776" t="s">
        <v>56</v>
      </c>
      <c r="F522" s="776"/>
      <c r="G522" s="776" t="s">
        <v>151</v>
      </c>
      <c r="H522" s="736">
        <v>0.44</v>
      </c>
      <c r="I522" s="776"/>
      <c r="J522" s="736">
        <f t="shared" si="10"/>
        <v>0.44</v>
      </c>
      <c r="K522" s="776" t="s">
        <v>56</v>
      </c>
      <c r="L522" s="742"/>
      <c r="M522" s="742">
        <v>0.1</v>
      </c>
      <c r="N522" s="784"/>
      <c r="O522" s="742" t="s">
        <v>300</v>
      </c>
      <c r="P522" s="733" t="s">
        <v>868</v>
      </c>
      <c r="Q522" s="741"/>
      <c r="R522" s="741"/>
    </row>
    <row r="523" spans="1:18" s="428" customFormat="1" ht="16.5" customHeight="1">
      <c r="A523" s="345">
        <v>17</v>
      </c>
      <c r="B523" s="346" t="s">
        <v>424</v>
      </c>
      <c r="C523" s="346" t="s">
        <v>304</v>
      </c>
      <c r="D523" s="346" t="s">
        <v>305</v>
      </c>
      <c r="E523" s="350" t="s">
        <v>56</v>
      </c>
      <c r="F523" s="350"/>
      <c r="G523" s="350" t="s">
        <v>151</v>
      </c>
      <c r="H523" s="528">
        <v>0.1</v>
      </c>
      <c r="I523" s="350"/>
      <c r="J523" s="528">
        <f t="shared" si="10"/>
        <v>0.1</v>
      </c>
      <c r="K523" s="350" t="s">
        <v>56</v>
      </c>
      <c r="L523" s="346"/>
      <c r="M523" s="346">
        <v>0.1</v>
      </c>
      <c r="N523" s="352"/>
      <c r="O523" s="346" t="s">
        <v>304</v>
      </c>
      <c r="P523" s="382" t="s">
        <v>868</v>
      </c>
      <c r="Q523" s="347"/>
      <c r="R523" s="347"/>
    </row>
    <row r="524" spans="1:18" s="428" customFormat="1" ht="16.5" customHeight="1">
      <c r="A524" s="345">
        <v>18</v>
      </c>
      <c r="B524" s="346" t="s">
        <v>412</v>
      </c>
      <c r="C524" s="346" t="s">
        <v>306</v>
      </c>
      <c r="D524" s="346" t="s">
        <v>307</v>
      </c>
      <c r="E524" s="350" t="s">
        <v>56</v>
      </c>
      <c r="F524" s="350"/>
      <c r="G524" s="350" t="s">
        <v>151</v>
      </c>
      <c r="H524" s="528">
        <v>0.1</v>
      </c>
      <c r="I524" s="350"/>
      <c r="J524" s="528">
        <f t="shared" si="10"/>
        <v>0.1</v>
      </c>
      <c r="K524" s="350" t="s">
        <v>56</v>
      </c>
      <c r="L524" s="346">
        <v>0.1</v>
      </c>
      <c r="M524" s="346">
        <v>0.1</v>
      </c>
      <c r="N524" s="352"/>
      <c r="O524" s="346" t="s">
        <v>306</v>
      </c>
      <c r="P524" s="382" t="s">
        <v>868</v>
      </c>
      <c r="Q524" s="347"/>
      <c r="R524" s="347"/>
    </row>
    <row r="525" spans="1:18" s="428" customFormat="1" ht="16.5" customHeight="1">
      <c r="A525" s="345">
        <v>19</v>
      </c>
      <c r="B525" s="346" t="s">
        <v>418</v>
      </c>
      <c r="C525" s="346" t="s">
        <v>304</v>
      </c>
      <c r="D525" s="346" t="s">
        <v>305</v>
      </c>
      <c r="E525" s="350" t="s">
        <v>143</v>
      </c>
      <c r="F525" s="350"/>
      <c r="G525" s="350" t="s">
        <v>151</v>
      </c>
      <c r="H525" s="528">
        <v>0.1692</v>
      </c>
      <c r="I525" s="350"/>
      <c r="J525" s="528">
        <f t="shared" si="10"/>
        <v>0.1692</v>
      </c>
      <c r="K525" s="350" t="s">
        <v>143</v>
      </c>
      <c r="L525" s="346">
        <v>0.1692</v>
      </c>
      <c r="M525" s="346">
        <v>0.1692</v>
      </c>
      <c r="N525" s="352"/>
      <c r="O525" s="346" t="s">
        <v>304</v>
      </c>
      <c r="P525" s="382" t="s">
        <v>868</v>
      </c>
      <c r="Q525" s="347"/>
      <c r="R525" s="347"/>
    </row>
    <row r="526" spans="1:18" s="428" customFormat="1" ht="16.5" customHeight="1">
      <c r="A526" s="365"/>
      <c r="B526" s="384"/>
      <c r="C526" s="366"/>
      <c r="D526" s="366"/>
      <c r="E526" s="359"/>
      <c r="F526" s="359"/>
      <c r="G526" s="359"/>
      <c r="H526" s="535"/>
      <c r="I526" s="359"/>
      <c r="J526" s="529">
        <f t="shared" si="10"/>
        <v>0</v>
      </c>
      <c r="K526" s="359"/>
      <c r="L526" s="366"/>
      <c r="M526" s="366"/>
      <c r="N526" s="366"/>
      <c r="O526" s="366"/>
      <c r="P526" s="375"/>
      <c r="Q526" s="356"/>
      <c r="R526" s="356"/>
    </row>
    <row r="527" spans="1:18" s="428" customFormat="1" ht="16.5" customHeight="1">
      <c r="A527" s="333">
        <v>17</v>
      </c>
      <c r="B527" s="335" t="s">
        <v>153</v>
      </c>
      <c r="C527" s="336"/>
      <c r="D527" s="336"/>
      <c r="E527" s="361"/>
      <c r="F527" s="361"/>
      <c r="G527" s="361"/>
      <c r="H527" s="536"/>
      <c r="I527" s="361"/>
      <c r="J527" s="530">
        <f t="shared" si="10"/>
        <v>0</v>
      </c>
      <c r="K527" s="361"/>
      <c r="L527" s="336"/>
      <c r="M527" s="336"/>
      <c r="N527" s="336"/>
      <c r="O527" s="336"/>
      <c r="P527" s="369"/>
      <c r="Q527" s="335"/>
      <c r="R527" s="335"/>
    </row>
    <row r="528" spans="1:18" s="428" customFormat="1" ht="16.5" customHeight="1">
      <c r="A528" s="338">
        <v>1</v>
      </c>
      <c r="B528" s="339" t="s">
        <v>425</v>
      </c>
      <c r="C528" s="339" t="s">
        <v>318</v>
      </c>
      <c r="D528" s="339" t="s">
        <v>319</v>
      </c>
      <c r="E528" s="343" t="s">
        <v>56</v>
      </c>
      <c r="F528" s="343"/>
      <c r="G528" s="343" t="s">
        <v>154</v>
      </c>
      <c r="H528" s="533">
        <v>0.8</v>
      </c>
      <c r="I528" s="343"/>
      <c r="J528" s="527">
        <f t="shared" si="10"/>
        <v>0.8</v>
      </c>
      <c r="K528" s="343" t="s">
        <v>56</v>
      </c>
      <c r="L528" s="339">
        <v>0.8</v>
      </c>
      <c r="M528" s="339">
        <v>0.8</v>
      </c>
      <c r="N528" s="363"/>
      <c r="O528" s="339" t="s">
        <v>318</v>
      </c>
      <c r="P528" s="379" t="s">
        <v>868</v>
      </c>
      <c r="Q528" s="362"/>
      <c r="R528" s="340"/>
    </row>
    <row r="529" spans="1:18" s="428" customFormat="1" ht="16.5" customHeight="1">
      <c r="A529" s="345">
        <v>2</v>
      </c>
      <c r="B529" s="374" t="s">
        <v>426</v>
      </c>
      <c r="C529" s="374" t="s">
        <v>300</v>
      </c>
      <c r="D529" s="374" t="s">
        <v>301</v>
      </c>
      <c r="E529" s="349" t="s">
        <v>56</v>
      </c>
      <c r="F529" s="349"/>
      <c r="G529" s="349" t="s">
        <v>154</v>
      </c>
      <c r="H529" s="534">
        <v>0.1012</v>
      </c>
      <c r="I529" s="349"/>
      <c r="J529" s="528">
        <f t="shared" si="10"/>
        <v>0.1012</v>
      </c>
      <c r="K529" s="349" t="s">
        <v>56</v>
      </c>
      <c r="L529" s="374">
        <v>0.1012</v>
      </c>
      <c r="M529" s="374">
        <v>0.1012</v>
      </c>
      <c r="N529" s="364"/>
      <c r="O529" s="374" t="s">
        <v>300</v>
      </c>
      <c r="P529" s="382" t="s">
        <v>868</v>
      </c>
      <c r="Q529" s="351"/>
      <c r="R529" s="351"/>
    </row>
    <row r="530" spans="1:18" s="428" customFormat="1" ht="16.5" customHeight="1">
      <c r="A530" s="345">
        <v>3</v>
      </c>
      <c r="B530" s="374" t="s">
        <v>567</v>
      </c>
      <c r="C530" s="374" t="s">
        <v>304</v>
      </c>
      <c r="D530" s="374" t="s">
        <v>305</v>
      </c>
      <c r="E530" s="349" t="s">
        <v>56</v>
      </c>
      <c r="F530" s="349"/>
      <c r="G530" s="349" t="s">
        <v>154</v>
      </c>
      <c r="H530" s="534">
        <v>13.7</v>
      </c>
      <c r="I530" s="349"/>
      <c r="J530" s="528">
        <f t="shared" si="10"/>
        <v>13.7</v>
      </c>
      <c r="K530" s="349" t="s">
        <v>56</v>
      </c>
      <c r="L530" s="374">
        <v>13.7</v>
      </c>
      <c r="M530" s="374">
        <v>13.7</v>
      </c>
      <c r="N530" s="364"/>
      <c r="O530" s="374" t="s">
        <v>304</v>
      </c>
      <c r="P530" s="347" t="s">
        <v>917</v>
      </c>
      <c r="Q530" s="351"/>
      <c r="R530" s="351"/>
    </row>
    <row r="531" spans="1:18" s="428" customFormat="1" ht="16.5" customHeight="1">
      <c r="A531" s="345">
        <v>4</v>
      </c>
      <c r="B531" s="374" t="s">
        <v>834</v>
      </c>
      <c r="C531" s="346" t="s">
        <v>304</v>
      </c>
      <c r="D531" s="346" t="s">
        <v>305</v>
      </c>
      <c r="E531" s="349" t="s">
        <v>68</v>
      </c>
      <c r="F531" s="349"/>
      <c r="G531" s="349" t="s">
        <v>154</v>
      </c>
      <c r="H531" s="534">
        <v>20.449999999999996</v>
      </c>
      <c r="I531" s="349"/>
      <c r="J531" s="528">
        <f t="shared" si="10"/>
        <v>20.449999999999996</v>
      </c>
      <c r="K531" s="349" t="s">
        <v>68</v>
      </c>
      <c r="L531" s="346">
        <v>20.449999999999996</v>
      </c>
      <c r="M531" s="346">
        <v>20.449999999999996</v>
      </c>
      <c r="N531" s="364"/>
      <c r="O531" s="346" t="s">
        <v>304</v>
      </c>
      <c r="P531" s="347" t="s">
        <v>911</v>
      </c>
      <c r="Q531" s="351"/>
      <c r="R531" s="351"/>
    </row>
    <row r="532" spans="1:18" s="428" customFormat="1" ht="16.5" customHeight="1">
      <c r="A532" s="345">
        <v>5</v>
      </c>
      <c r="B532" s="413" t="s">
        <v>833</v>
      </c>
      <c r="C532" s="413" t="s">
        <v>304</v>
      </c>
      <c r="D532" s="413" t="s">
        <v>305</v>
      </c>
      <c r="E532" s="403" t="s">
        <v>56</v>
      </c>
      <c r="F532" s="403"/>
      <c r="G532" s="403" t="s">
        <v>154</v>
      </c>
      <c r="H532" s="574">
        <v>21.64</v>
      </c>
      <c r="I532" s="403"/>
      <c r="J532" s="528">
        <f t="shared" si="10"/>
        <v>21.64</v>
      </c>
      <c r="K532" s="403" t="s">
        <v>56</v>
      </c>
      <c r="L532" s="413">
        <v>21.64</v>
      </c>
      <c r="M532" s="413">
        <v>21.64</v>
      </c>
      <c r="N532" s="415"/>
      <c r="O532" s="413" t="s">
        <v>304</v>
      </c>
      <c r="P532" s="347" t="s">
        <v>911</v>
      </c>
      <c r="Q532" s="414"/>
      <c r="R532" s="414"/>
    </row>
    <row r="533" spans="1:18" s="428" customFormat="1" ht="16.5" customHeight="1">
      <c r="A533" s="345">
        <v>6</v>
      </c>
      <c r="B533" s="346" t="s">
        <v>843</v>
      </c>
      <c r="C533" s="346" t="s">
        <v>304</v>
      </c>
      <c r="D533" s="346" t="s">
        <v>305</v>
      </c>
      <c r="E533" s="349" t="s">
        <v>56</v>
      </c>
      <c r="F533" s="349"/>
      <c r="G533" s="349" t="s">
        <v>154</v>
      </c>
      <c r="H533" s="534">
        <v>26.37</v>
      </c>
      <c r="I533" s="349"/>
      <c r="J533" s="528">
        <f t="shared" si="10"/>
        <v>26.37</v>
      </c>
      <c r="K533" s="349" t="s">
        <v>56</v>
      </c>
      <c r="L533" s="346"/>
      <c r="M533" s="346">
        <v>26.37</v>
      </c>
      <c r="N533" s="364"/>
      <c r="O533" s="346" t="s">
        <v>304</v>
      </c>
      <c r="P533" s="347" t="s">
        <v>911</v>
      </c>
      <c r="Q533" s="351"/>
      <c r="R533" s="351"/>
    </row>
    <row r="534" spans="1:18" s="428" customFormat="1" ht="16.5" customHeight="1">
      <c r="A534" s="345">
        <v>7</v>
      </c>
      <c r="B534" s="346" t="s">
        <v>953</v>
      </c>
      <c r="C534" s="346" t="s">
        <v>304</v>
      </c>
      <c r="D534" s="346" t="s">
        <v>305</v>
      </c>
      <c r="E534" s="349" t="s">
        <v>56</v>
      </c>
      <c r="F534" s="349"/>
      <c r="G534" s="349" t="s">
        <v>154</v>
      </c>
      <c r="H534" s="534">
        <v>7.6489</v>
      </c>
      <c r="I534" s="349"/>
      <c r="J534" s="528">
        <f t="shared" si="10"/>
        <v>7.6489</v>
      </c>
      <c r="K534" s="349" t="s">
        <v>56</v>
      </c>
      <c r="L534" s="346">
        <v>7.6489</v>
      </c>
      <c r="M534" s="346">
        <v>7.6489</v>
      </c>
      <c r="N534" s="364"/>
      <c r="O534" s="346" t="s">
        <v>304</v>
      </c>
      <c r="P534" s="347"/>
      <c r="Q534" s="407"/>
      <c r="R534" s="407"/>
    </row>
    <row r="535" spans="1:18" s="428" customFormat="1" ht="16.5" customHeight="1">
      <c r="A535" s="345">
        <v>8</v>
      </c>
      <c r="B535" s="346" t="s">
        <v>954</v>
      </c>
      <c r="C535" s="346" t="s">
        <v>300</v>
      </c>
      <c r="D535" s="346" t="s">
        <v>301</v>
      </c>
      <c r="E535" s="349" t="s">
        <v>56</v>
      </c>
      <c r="F535" s="349"/>
      <c r="G535" s="349" t="s">
        <v>154</v>
      </c>
      <c r="H535" s="534">
        <v>2.32</v>
      </c>
      <c r="I535" s="349"/>
      <c r="J535" s="528">
        <f t="shared" si="10"/>
        <v>2.32</v>
      </c>
      <c r="K535" s="349" t="s">
        <v>56</v>
      </c>
      <c r="L535" s="346">
        <v>0.3124</v>
      </c>
      <c r="M535" s="346">
        <v>0.3124</v>
      </c>
      <c r="N535" s="364"/>
      <c r="O535" s="346" t="s">
        <v>300</v>
      </c>
      <c r="P535" s="347"/>
      <c r="Q535" s="407"/>
      <c r="R535" s="407"/>
    </row>
    <row r="536" spans="1:18" s="428" customFormat="1" ht="16.5" customHeight="1">
      <c r="A536" s="345">
        <v>9</v>
      </c>
      <c r="B536" s="346" t="s">
        <v>955</v>
      </c>
      <c r="C536" s="346" t="s">
        <v>314</v>
      </c>
      <c r="D536" s="346" t="s">
        <v>315</v>
      </c>
      <c r="E536" s="349" t="s">
        <v>56</v>
      </c>
      <c r="F536" s="349"/>
      <c r="G536" s="349" t="s">
        <v>154</v>
      </c>
      <c r="H536" s="534">
        <v>3.3</v>
      </c>
      <c r="I536" s="349"/>
      <c r="J536" s="528">
        <f t="shared" si="10"/>
        <v>3.3</v>
      </c>
      <c r="K536" s="349" t="s">
        <v>56</v>
      </c>
      <c r="L536" s="346">
        <v>0.6183</v>
      </c>
      <c r="M536" s="346">
        <v>0.6183</v>
      </c>
      <c r="N536" s="364"/>
      <c r="O536" s="346" t="s">
        <v>314</v>
      </c>
      <c r="P536" s="347" t="s">
        <v>874</v>
      </c>
      <c r="Q536" s="407"/>
      <c r="R536" s="407"/>
    </row>
    <row r="537" spans="1:18" s="428" customFormat="1" ht="16.5" customHeight="1">
      <c r="A537" s="345">
        <v>10</v>
      </c>
      <c r="B537" s="346" t="s">
        <v>957</v>
      </c>
      <c r="C537" s="346" t="s">
        <v>310</v>
      </c>
      <c r="D537" s="346" t="s">
        <v>311</v>
      </c>
      <c r="E537" s="349" t="s">
        <v>53</v>
      </c>
      <c r="F537" s="349"/>
      <c r="G537" s="349" t="s">
        <v>154</v>
      </c>
      <c r="H537" s="534">
        <v>3.3529</v>
      </c>
      <c r="I537" s="349"/>
      <c r="J537" s="528">
        <f t="shared" si="10"/>
        <v>3.3529</v>
      </c>
      <c r="K537" s="349" t="s">
        <v>53</v>
      </c>
      <c r="L537" s="346">
        <v>3.3529</v>
      </c>
      <c r="M537" s="346">
        <v>3.3529</v>
      </c>
      <c r="N537" s="364"/>
      <c r="O537" s="346" t="s">
        <v>310</v>
      </c>
      <c r="P537" s="347" t="s">
        <v>873</v>
      </c>
      <c r="Q537" s="407"/>
      <c r="R537" s="407"/>
    </row>
    <row r="538" spans="1:18" s="428" customFormat="1" ht="16.5" customHeight="1">
      <c r="A538" s="354"/>
      <c r="B538" s="355"/>
      <c r="C538" s="355"/>
      <c r="D538" s="355"/>
      <c r="E538" s="359"/>
      <c r="F538" s="359"/>
      <c r="G538" s="359"/>
      <c r="H538" s="535"/>
      <c r="I538" s="359"/>
      <c r="J538" s="529">
        <f t="shared" si="10"/>
        <v>0</v>
      </c>
      <c r="K538" s="359"/>
      <c r="L538" s="355"/>
      <c r="M538" s="355"/>
      <c r="N538" s="366"/>
      <c r="O538" s="355"/>
      <c r="P538" s="375"/>
      <c r="Q538" s="407"/>
      <c r="R538" s="407"/>
    </row>
    <row r="539" spans="1:18" s="428" customFormat="1" ht="16.5" customHeight="1">
      <c r="A539" s="333">
        <v>18</v>
      </c>
      <c r="B539" s="367" t="s">
        <v>128</v>
      </c>
      <c r="C539" s="336"/>
      <c r="D539" s="336"/>
      <c r="E539" s="361"/>
      <c r="F539" s="361"/>
      <c r="G539" s="361"/>
      <c r="H539" s="536"/>
      <c r="I539" s="361"/>
      <c r="J539" s="530">
        <f t="shared" si="10"/>
        <v>0</v>
      </c>
      <c r="K539" s="361"/>
      <c r="L539" s="336"/>
      <c r="M539" s="336"/>
      <c r="N539" s="336"/>
      <c r="O539" s="336"/>
      <c r="P539" s="369"/>
      <c r="Q539" s="335"/>
      <c r="R539" s="335"/>
    </row>
    <row r="540" spans="1:18" s="428" customFormat="1" ht="16.5" customHeight="1">
      <c r="A540" s="338"/>
      <c r="B540" s="395"/>
      <c r="C540" s="339"/>
      <c r="D540" s="339"/>
      <c r="E540" s="343"/>
      <c r="F540" s="343"/>
      <c r="G540" s="343"/>
      <c r="H540" s="533"/>
      <c r="I540" s="343"/>
      <c r="J540" s="527">
        <f t="shared" si="10"/>
        <v>0</v>
      </c>
      <c r="K540" s="343"/>
      <c r="L540" s="339"/>
      <c r="M540" s="339"/>
      <c r="N540" s="372"/>
      <c r="O540" s="339"/>
      <c r="P540" s="340"/>
      <c r="Q540" s="340"/>
      <c r="R540" s="340"/>
    </row>
    <row r="541" spans="1:18" s="428" customFormat="1" ht="16.5" customHeight="1">
      <c r="A541" s="365"/>
      <c r="B541" s="384"/>
      <c r="C541" s="366"/>
      <c r="D541" s="366"/>
      <c r="E541" s="416"/>
      <c r="F541" s="416"/>
      <c r="G541" s="416"/>
      <c r="H541" s="535"/>
      <c r="I541" s="359"/>
      <c r="J541" s="529">
        <f t="shared" si="10"/>
        <v>0</v>
      </c>
      <c r="K541" s="416"/>
      <c r="L541" s="366"/>
      <c r="M541" s="366"/>
      <c r="N541" s="366"/>
      <c r="O541" s="366"/>
      <c r="P541" s="375"/>
      <c r="Q541" s="356"/>
      <c r="R541" s="356"/>
    </row>
    <row r="542" spans="1:18" s="428" customFormat="1" ht="16.5" customHeight="1">
      <c r="A542" s="333">
        <v>19</v>
      </c>
      <c r="B542" s="335" t="s">
        <v>427</v>
      </c>
      <c r="C542" s="336"/>
      <c r="D542" s="336"/>
      <c r="E542" s="417"/>
      <c r="F542" s="417"/>
      <c r="G542" s="417"/>
      <c r="H542" s="536"/>
      <c r="I542" s="361"/>
      <c r="J542" s="530">
        <f t="shared" si="10"/>
        <v>0</v>
      </c>
      <c r="K542" s="417"/>
      <c r="L542" s="336"/>
      <c r="M542" s="336"/>
      <c r="N542" s="336"/>
      <c r="O542" s="336"/>
      <c r="P542" s="369"/>
      <c r="Q542" s="335"/>
      <c r="R542" s="335"/>
    </row>
    <row r="543" spans="1:18" s="428" customFormat="1" ht="16.5" customHeight="1">
      <c r="A543" s="333"/>
      <c r="B543" s="335"/>
      <c r="C543" s="336"/>
      <c r="D543" s="336"/>
      <c r="E543" s="417"/>
      <c r="F543" s="417"/>
      <c r="G543" s="417"/>
      <c r="H543" s="536"/>
      <c r="I543" s="361"/>
      <c r="J543" s="530">
        <f t="shared" si="10"/>
        <v>0</v>
      </c>
      <c r="K543" s="417"/>
      <c r="L543" s="336"/>
      <c r="M543" s="336"/>
      <c r="N543" s="336"/>
      <c r="O543" s="336"/>
      <c r="P543" s="369"/>
      <c r="Q543" s="335"/>
      <c r="R543" s="335"/>
    </row>
    <row r="544" spans="1:18" s="428" customFormat="1" ht="16.5" customHeight="1">
      <c r="A544" s="333">
        <v>20</v>
      </c>
      <c r="B544" s="335" t="s">
        <v>133</v>
      </c>
      <c r="C544" s="336"/>
      <c r="D544" s="336"/>
      <c r="E544" s="417"/>
      <c r="F544" s="417"/>
      <c r="G544" s="417"/>
      <c r="H544" s="536"/>
      <c r="I544" s="361"/>
      <c r="J544" s="530">
        <f t="shared" si="10"/>
        <v>0</v>
      </c>
      <c r="K544" s="417"/>
      <c r="L544" s="336"/>
      <c r="M544" s="336"/>
      <c r="N544" s="336"/>
      <c r="O544" s="336"/>
      <c r="P544" s="369"/>
      <c r="Q544" s="335"/>
      <c r="R544" s="335"/>
    </row>
    <row r="545" spans="1:18" s="428" customFormat="1" ht="16.5" customHeight="1">
      <c r="A545" s="576"/>
      <c r="B545" s="340" t="s">
        <v>956</v>
      </c>
      <c r="C545" s="372" t="s">
        <v>314</v>
      </c>
      <c r="D545" s="372" t="s">
        <v>315</v>
      </c>
      <c r="E545" s="421" t="s">
        <v>56</v>
      </c>
      <c r="F545" s="421"/>
      <c r="G545" s="421" t="s">
        <v>134</v>
      </c>
      <c r="H545" s="533">
        <v>0.8687</v>
      </c>
      <c r="I545" s="343"/>
      <c r="J545" s="527">
        <f t="shared" si="10"/>
        <v>0.8687</v>
      </c>
      <c r="K545" s="421" t="s">
        <v>56</v>
      </c>
      <c r="L545" s="372">
        <v>0.8687</v>
      </c>
      <c r="M545" s="372">
        <v>0.8687</v>
      </c>
      <c r="N545" s="363"/>
      <c r="O545" s="372" t="s">
        <v>314</v>
      </c>
      <c r="P545" s="347" t="s">
        <v>874</v>
      </c>
      <c r="Q545" s="335"/>
      <c r="R545" s="335"/>
    </row>
    <row r="546" spans="1:18" s="428" customFormat="1" ht="16.5" customHeight="1">
      <c r="A546" s="365"/>
      <c r="B546" s="356"/>
      <c r="C546" s="366"/>
      <c r="D546" s="366"/>
      <c r="E546" s="416"/>
      <c r="F546" s="416"/>
      <c r="G546" s="416"/>
      <c r="H546" s="535"/>
      <c r="I546" s="359"/>
      <c r="J546" s="529">
        <f t="shared" si="10"/>
        <v>0</v>
      </c>
      <c r="K546" s="416"/>
      <c r="L546" s="366"/>
      <c r="M546" s="366"/>
      <c r="N546" s="366"/>
      <c r="O546" s="366"/>
      <c r="P546" s="375"/>
      <c r="Q546" s="335"/>
      <c r="R546" s="335"/>
    </row>
    <row r="547" spans="1:18" s="428" customFormat="1" ht="16.5" customHeight="1">
      <c r="A547" s="333">
        <v>21</v>
      </c>
      <c r="B547" s="335" t="s">
        <v>156</v>
      </c>
      <c r="C547" s="336"/>
      <c r="D547" s="336"/>
      <c r="E547" s="417"/>
      <c r="F547" s="417"/>
      <c r="G547" s="417"/>
      <c r="H547" s="536"/>
      <c r="I547" s="361"/>
      <c r="J547" s="530">
        <f t="shared" si="10"/>
        <v>0</v>
      </c>
      <c r="K547" s="417"/>
      <c r="L547" s="336"/>
      <c r="M547" s="336"/>
      <c r="N547" s="336"/>
      <c r="O547" s="336"/>
      <c r="P547" s="369"/>
      <c r="Q547" s="335"/>
      <c r="R547" s="335"/>
    </row>
    <row r="548" spans="1:18" s="428" customFormat="1" ht="16.5" customHeight="1">
      <c r="A548" s="368"/>
      <c r="B548" s="418"/>
      <c r="C548" s="419"/>
      <c r="D548" s="419"/>
      <c r="E548" s="417"/>
      <c r="F548" s="417"/>
      <c r="G548" s="417"/>
      <c r="H548" s="536"/>
      <c r="I548" s="361"/>
      <c r="J548" s="530">
        <f t="shared" si="10"/>
        <v>0</v>
      </c>
      <c r="K548" s="417"/>
      <c r="L548" s="419"/>
      <c r="M548" s="419"/>
      <c r="N548" s="420"/>
      <c r="O548" s="419"/>
      <c r="P548" s="419"/>
      <c r="Q548" s="419"/>
      <c r="R548" s="369"/>
    </row>
    <row r="549" spans="1:18" s="428" customFormat="1" ht="16.5" customHeight="1">
      <c r="A549" s="333">
        <v>22</v>
      </c>
      <c r="B549" s="335" t="s">
        <v>73</v>
      </c>
      <c r="C549" s="336"/>
      <c r="D549" s="336"/>
      <c r="E549" s="417"/>
      <c r="F549" s="417"/>
      <c r="G549" s="417"/>
      <c r="H549" s="536"/>
      <c r="I549" s="361"/>
      <c r="J549" s="530">
        <f aca="true" t="shared" si="11" ref="J549:J562">H549-F549</f>
        <v>0</v>
      </c>
      <c r="K549" s="417"/>
      <c r="L549" s="336"/>
      <c r="M549" s="336"/>
      <c r="N549" s="336"/>
      <c r="O549" s="336"/>
      <c r="P549" s="369"/>
      <c r="Q549" s="335"/>
      <c r="R549" s="335"/>
    </row>
    <row r="550" spans="1:18" s="428" customFormat="1" ht="16.5" customHeight="1">
      <c r="A550" s="338">
        <v>1</v>
      </c>
      <c r="B550" s="340" t="s">
        <v>663</v>
      </c>
      <c r="C550" s="339" t="s">
        <v>302</v>
      </c>
      <c r="D550" s="339" t="s">
        <v>303</v>
      </c>
      <c r="E550" s="421" t="s">
        <v>56</v>
      </c>
      <c r="F550" s="421"/>
      <c r="G550" s="421" t="s">
        <v>74</v>
      </c>
      <c r="H550" s="533">
        <v>50</v>
      </c>
      <c r="I550" s="343"/>
      <c r="J550" s="527">
        <f t="shared" si="11"/>
        <v>50</v>
      </c>
      <c r="K550" s="421" t="s">
        <v>56</v>
      </c>
      <c r="L550" s="339"/>
      <c r="M550" s="339">
        <v>50</v>
      </c>
      <c r="N550" s="372"/>
      <c r="O550" s="339" t="s">
        <v>302</v>
      </c>
      <c r="P550" s="340" t="s">
        <v>885</v>
      </c>
      <c r="Q550" s="602"/>
      <c r="R550" s="340"/>
    </row>
    <row r="551" spans="1:18" s="428" customFormat="1" ht="16.5" customHeight="1">
      <c r="A551" s="345">
        <v>2</v>
      </c>
      <c r="B551" s="347" t="s">
        <v>663</v>
      </c>
      <c r="C551" s="346" t="s">
        <v>310</v>
      </c>
      <c r="D551" s="346" t="s">
        <v>311</v>
      </c>
      <c r="E551" s="422" t="s">
        <v>56</v>
      </c>
      <c r="F551" s="422"/>
      <c r="G551" s="422" t="s">
        <v>74</v>
      </c>
      <c r="H551" s="534">
        <v>150</v>
      </c>
      <c r="I551" s="349"/>
      <c r="J551" s="528">
        <f t="shared" si="11"/>
        <v>150</v>
      </c>
      <c r="K551" s="422" t="s">
        <v>56</v>
      </c>
      <c r="L551" s="346"/>
      <c r="M551" s="346">
        <v>150</v>
      </c>
      <c r="N551" s="387"/>
      <c r="O551" s="346" t="s">
        <v>310</v>
      </c>
      <c r="P551" s="347" t="s">
        <v>885</v>
      </c>
      <c r="Q551" s="603"/>
      <c r="R551" s="347"/>
    </row>
    <row r="552" spans="1:18" s="428" customFormat="1" ht="16.5" customHeight="1">
      <c r="A552" s="345">
        <v>3</v>
      </c>
      <c r="B552" s="347" t="s">
        <v>664</v>
      </c>
      <c r="C552" s="346" t="s">
        <v>308</v>
      </c>
      <c r="D552" s="346" t="s">
        <v>309</v>
      </c>
      <c r="E552" s="422" t="s">
        <v>56</v>
      </c>
      <c r="F552" s="422"/>
      <c r="G552" s="422" t="s">
        <v>74</v>
      </c>
      <c r="H552" s="534">
        <v>332</v>
      </c>
      <c r="I552" s="349"/>
      <c r="J552" s="528">
        <f t="shared" si="11"/>
        <v>332</v>
      </c>
      <c r="K552" s="422" t="s">
        <v>56</v>
      </c>
      <c r="L552" s="346"/>
      <c r="M552" s="346">
        <v>332</v>
      </c>
      <c r="N552" s="387"/>
      <c r="O552" s="346" t="s">
        <v>308</v>
      </c>
      <c r="P552" s="347" t="s">
        <v>885</v>
      </c>
      <c r="Q552" s="603"/>
      <c r="R552" s="347"/>
    </row>
    <row r="553" spans="1:18" s="428" customFormat="1" ht="16.5" customHeight="1">
      <c r="A553" s="345">
        <v>4</v>
      </c>
      <c r="B553" s="347" t="s">
        <v>665</v>
      </c>
      <c r="C553" s="346" t="s">
        <v>312</v>
      </c>
      <c r="D553" s="346" t="s">
        <v>313</v>
      </c>
      <c r="E553" s="422" t="s">
        <v>56</v>
      </c>
      <c r="F553" s="422"/>
      <c r="G553" s="422" t="s">
        <v>74</v>
      </c>
      <c r="H553" s="534">
        <v>685</v>
      </c>
      <c r="I553" s="349"/>
      <c r="J553" s="528">
        <f t="shared" si="11"/>
        <v>685</v>
      </c>
      <c r="K553" s="422" t="s">
        <v>56</v>
      </c>
      <c r="L553" s="346"/>
      <c r="M553" s="346">
        <v>685</v>
      </c>
      <c r="N553" s="387"/>
      <c r="O553" s="346" t="s">
        <v>312</v>
      </c>
      <c r="P553" s="347" t="s">
        <v>885</v>
      </c>
      <c r="Q553" s="603"/>
      <c r="R553" s="347"/>
    </row>
    <row r="554" spans="1:18" s="778" customFormat="1" ht="16.5" customHeight="1">
      <c r="A554" s="740">
        <v>5</v>
      </c>
      <c r="B554" s="742" t="s">
        <v>793</v>
      </c>
      <c r="C554" s="742" t="s">
        <v>493</v>
      </c>
      <c r="D554" s="742" t="s">
        <v>309</v>
      </c>
      <c r="E554" s="776" t="s">
        <v>56</v>
      </c>
      <c r="F554" s="776"/>
      <c r="G554" s="776" t="s">
        <v>141</v>
      </c>
      <c r="H554" s="736">
        <v>5</v>
      </c>
      <c r="I554" s="776"/>
      <c r="J554" s="736">
        <f t="shared" si="11"/>
        <v>5</v>
      </c>
      <c r="K554" s="776" t="s">
        <v>56</v>
      </c>
      <c r="L554" s="742">
        <v>5</v>
      </c>
      <c r="M554" s="742">
        <v>5</v>
      </c>
      <c r="N554" s="777"/>
      <c r="O554" s="742" t="s">
        <v>493</v>
      </c>
      <c r="P554" s="733" t="s">
        <v>868</v>
      </c>
      <c r="Q554" s="738"/>
      <c r="R554" s="738"/>
    </row>
    <row r="555" spans="1:18" s="778" customFormat="1" ht="30" customHeight="1">
      <c r="A555" s="740">
        <v>6</v>
      </c>
      <c r="B555" s="742" t="s">
        <v>575</v>
      </c>
      <c r="C555" s="742" t="s">
        <v>308</v>
      </c>
      <c r="D555" s="742" t="s">
        <v>309</v>
      </c>
      <c r="E555" s="776" t="s">
        <v>56</v>
      </c>
      <c r="F555" s="776"/>
      <c r="G555" s="776" t="s">
        <v>141</v>
      </c>
      <c r="H555" s="736">
        <v>2.86</v>
      </c>
      <c r="I555" s="776"/>
      <c r="J555" s="736">
        <f t="shared" si="11"/>
        <v>2.86</v>
      </c>
      <c r="K555" s="776" t="s">
        <v>56</v>
      </c>
      <c r="L555" s="742">
        <v>2.86</v>
      </c>
      <c r="M555" s="742">
        <v>2.86</v>
      </c>
      <c r="N555" s="777"/>
      <c r="O555" s="742" t="s">
        <v>308</v>
      </c>
      <c r="P555" s="733" t="s">
        <v>868</v>
      </c>
      <c r="Q555" s="738"/>
      <c r="R555" s="738"/>
    </row>
    <row r="556" spans="1:18" s="778" customFormat="1" ht="16.5" customHeight="1">
      <c r="A556" s="740">
        <v>7</v>
      </c>
      <c r="B556" s="742" t="s">
        <v>576</v>
      </c>
      <c r="C556" s="742" t="s">
        <v>306</v>
      </c>
      <c r="D556" s="742" t="s">
        <v>307</v>
      </c>
      <c r="E556" s="776" t="s">
        <v>56</v>
      </c>
      <c r="F556" s="776"/>
      <c r="G556" s="776" t="s">
        <v>141</v>
      </c>
      <c r="H556" s="736">
        <v>3.3</v>
      </c>
      <c r="I556" s="776"/>
      <c r="J556" s="736">
        <f t="shared" si="11"/>
        <v>3.3</v>
      </c>
      <c r="K556" s="776" t="s">
        <v>56</v>
      </c>
      <c r="L556" s="742">
        <v>3.3</v>
      </c>
      <c r="M556" s="742">
        <v>3.3</v>
      </c>
      <c r="N556" s="777"/>
      <c r="O556" s="742" t="s">
        <v>306</v>
      </c>
      <c r="P556" s="733" t="s">
        <v>868</v>
      </c>
      <c r="Q556" s="738"/>
      <c r="R556" s="738"/>
    </row>
    <row r="557" spans="1:18" s="778" customFormat="1" ht="16.5" customHeight="1">
      <c r="A557" s="740">
        <v>8</v>
      </c>
      <c r="B557" s="742" t="s">
        <v>577</v>
      </c>
      <c r="C557" s="742" t="s">
        <v>302</v>
      </c>
      <c r="D557" s="742" t="s">
        <v>303</v>
      </c>
      <c r="E557" s="776" t="s">
        <v>56</v>
      </c>
      <c r="F557" s="776"/>
      <c r="G557" s="776" t="s">
        <v>141</v>
      </c>
      <c r="H557" s="736">
        <v>2.4</v>
      </c>
      <c r="I557" s="776"/>
      <c r="J557" s="736">
        <f t="shared" si="11"/>
        <v>2.4</v>
      </c>
      <c r="K557" s="776" t="s">
        <v>56</v>
      </c>
      <c r="L557" s="742">
        <v>2.4</v>
      </c>
      <c r="M557" s="742">
        <v>2.4</v>
      </c>
      <c r="N557" s="777"/>
      <c r="O557" s="742" t="s">
        <v>302</v>
      </c>
      <c r="P557" s="733" t="s">
        <v>868</v>
      </c>
      <c r="Q557" s="738"/>
      <c r="R557" s="738"/>
    </row>
    <row r="558" spans="1:18" s="778" customFormat="1" ht="16.5" customHeight="1">
      <c r="A558" s="740">
        <v>9</v>
      </c>
      <c r="B558" s="742" t="s">
        <v>578</v>
      </c>
      <c r="C558" s="742" t="s">
        <v>314</v>
      </c>
      <c r="D558" s="742" t="s">
        <v>315</v>
      </c>
      <c r="E558" s="776" t="s">
        <v>56</v>
      </c>
      <c r="F558" s="776"/>
      <c r="G558" s="776" t="s">
        <v>141</v>
      </c>
      <c r="H558" s="736">
        <v>4.7</v>
      </c>
      <c r="I558" s="776"/>
      <c r="J558" s="736">
        <f t="shared" si="11"/>
        <v>4.7</v>
      </c>
      <c r="K558" s="776" t="s">
        <v>56</v>
      </c>
      <c r="L558" s="742">
        <v>4.7</v>
      </c>
      <c r="M558" s="742">
        <v>4.7</v>
      </c>
      <c r="N558" s="777"/>
      <c r="O558" s="742" t="s">
        <v>314</v>
      </c>
      <c r="P558" s="733" t="s">
        <v>868</v>
      </c>
      <c r="Q558" s="738"/>
      <c r="R558" s="738"/>
    </row>
    <row r="559" spans="1:18" s="778" customFormat="1" ht="16.5" customHeight="1">
      <c r="A559" s="740">
        <v>10</v>
      </c>
      <c r="B559" s="742" t="s">
        <v>579</v>
      </c>
      <c r="C559" s="742" t="s">
        <v>316</v>
      </c>
      <c r="D559" s="742" t="s">
        <v>317</v>
      </c>
      <c r="E559" s="776" t="s">
        <v>56</v>
      </c>
      <c r="F559" s="776"/>
      <c r="G559" s="776" t="s">
        <v>141</v>
      </c>
      <c r="H559" s="736">
        <v>6</v>
      </c>
      <c r="I559" s="776"/>
      <c r="J559" s="736">
        <f t="shared" si="11"/>
        <v>6</v>
      </c>
      <c r="K559" s="776" t="s">
        <v>56</v>
      </c>
      <c r="L559" s="742">
        <v>6</v>
      </c>
      <c r="M559" s="742">
        <v>6</v>
      </c>
      <c r="N559" s="777"/>
      <c r="O559" s="742" t="s">
        <v>316</v>
      </c>
      <c r="P559" s="733" t="s">
        <v>868</v>
      </c>
      <c r="Q559" s="738"/>
      <c r="R559" s="738"/>
    </row>
    <row r="560" spans="1:18" s="428" customFormat="1" ht="16.5" customHeight="1">
      <c r="A560" s="345">
        <v>11</v>
      </c>
      <c r="B560" s="347" t="s">
        <v>428</v>
      </c>
      <c r="C560" s="346" t="s">
        <v>314</v>
      </c>
      <c r="D560" s="346" t="s">
        <v>315</v>
      </c>
      <c r="E560" s="422" t="s">
        <v>56</v>
      </c>
      <c r="F560" s="422"/>
      <c r="G560" s="422" t="s">
        <v>74</v>
      </c>
      <c r="H560" s="534">
        <v>0.04</v>
      </c>
      <c r="I560" s="349"/>
      <c r="J560" s="528">
        <f t="shared" si="11"/>
        <v>0.04</v>
      </c>
      <c r="K560" s="422" t="s">
        <v>56</v>
      </c>
      <c r="L560" s="346"/>
      <c r="M560" s="346">
        <v>0.04</v>
      </c>
      <c r="N560" s="387"/>
      <c r="O560" s="346" t="s">
        <v>314</v>
      </c>
      <c r="P560" s="382" t="s">
        <v>868</v>
      </c>
      <c r="Q560" s="603"/>
      <c r="R560" s="347"/>
    </row>
    <row r="561" spans="1:18" s="428" customFormat="1" ht="16.5" customHeight="1">
      <c r="A561" s="345">
        <v>12</v>
      </c>
      <c r="B561" s="347" t="s">
        <v>429</v>
      </c>
      <c r="C561" s="346" t="s">
        <v>318</v>
      </c>
      <c r="D561" s="346" t="s">
        <v>319</v>
      </c>
      <c r="E561" s="422" t="s">
        <v>56</v>
      </c>
      <c r="F561" s="422"/>
      <c r="G561" s="422" t="s">
        <v>74</v>
      </c>
      <c r="H561" s="534">
        <v>3.5</v>
      </c>
      <c r="I561" s="349"/>
      <c r="J561" s="528">
        <f t="shared" si="11"/>
        <v>3.5</v>
      </c>
      <c r="K561" s="422" t="s">
        <v>56</v>
      </c>
      <c r="L561" s="346"/>
      <c r="M561" s="346">
        <v>3.5</v>
      </c>
      <c r="N561" s="387"/>
      <c r="O561" s="346" t="s">
        <v>318</v>
      </c>
      <c r="P561" s="382" t="s">
        <v>868</v>
      </c>
      <c r="Q561" s="603"/>
      <c r="R561" s="347"/>
    </row>
    <row r="562" spans="1:18" s="428" customFormat="1" ht="30.75" customHeight="1">
      <c r="A562" s="345">
        <v>13</v>
      </c>
      <c r="B562" s="347" t="s">
        <v>1004</v>
      </c>
      <c r="C562" s="346" t="s">
        <v>310</v>
      </c>
      <c r="D562" s="346" t="s">
        <v>311</v>
      </c>
      <c r="E562" s="422" t="s">
        <v>53</v>
      </c>
      <c r="F562" s="422"/>
      <c r="G562" s="422" t="s">
        <v>74</v>
      </c>
      <c r="H562" s="534">
        <v>3.0513</v>
      </c>
      <c r="I562" s="349"/>
      <c r="J562" s="528">
        <f t="shared" si="11"/>
        <v>3.0513</v>
      </c>
      <c r="K562" s="422" t="s">
        <v>53</v>
      </c>
      <c r="L562" s="346">
        <v>3.0513</v>
      </c>
      <c r="M562" s="346">
        <v>3.0513</v>
      </c>
      <c r="N562" s="387"/>
      <c r="O562" s="346" t="s">
        <v>310</v>
      </c>
      <c r="P562" s="347" t="s">
        <v>873</v>
      </c>
      <c r="Q562" s="604"/>
      <c r="R562" s="375"/>
    </row>
    <row r="563" spans="1:18" s="428" customFormat="1" ht="16.5" customHeight="1">
      <c r="A563" s="354"/>
      <c r="B563" s="375"/>
      <c r="C563" s="385"/>
      <c r="D563" s="385"/>
      <c r="E563" s="416"/>
      <c r="F563" s="416"/>
      <c r="G563" s="416"/>
      <c r="H563" s="535"/>
      <c r="I563" s="416"/>
      <c r="J563" s="358"/>
      <c r="K563" s="416"/>
      <c r="L563" s="385"/>
      <c r="M563" s="385"/>
      <c r="N563" s="385"/>
      <c r="O563" s="385"/>
      <c r="P563" s="375"/>
      <c r="Q563" s="424"/>
      <c r="R563" s="424"/>
    </row>
    <row r="564" spans="1:18" s="428" customFormat="1" ht="16.5" customHeight="1">
      <c r="A564" s="423"/>
      <c r="B564" s="424"/>
      <c r="C564" s="425"/>
      <c r="D564" s="425"/>
      <c r="E564" s="426"/>
      <c r="F564" s="426"/>
      <c r="G564" s="426"/>
      <c r="H564" s="537"/>
      <c r="I564" s="426"/>
      <c r="J564" s="531"/>
      <c r="K564" s="426"/>
      <c r="L564" s="425"/>
      <c r="M564" s="425"/>
      <c r="N564" s="425"/>
      <c r="O564" s="425"/>
      <c r="P564" s="424"/>
      <c r="Q564" s="424"/>
      <c r="R564" s="424"/>
    </row>
    <row r="565" spans="1:18" s="428" customFormat="1" ht="16.5" customHeight="1">
      <c r="A565" s="423"/>
      <c r="B565" s="424"/>
      <c r="C565" s="425"/>
      <c r="D565" s="425"/>
      <c r="E565" s="426"/>
      <c r="F565" s="426"/>
      <c r="G565" s="426"/>
      <c r="H565" s="537"/>
      <c r="I565" s="426"/>
      <c r="J565" s="531"/>
      <c r="K565" s="426"/>
      <c r="L565" s="425"/>
      <c r="M565" s="425"/>
      <c r="N565" s="425"/>
      <c r="O565" s="425"/>
      <c r="P565" s="424"/>
      <c r="Q565" s="424"/>
      <c r="R565" s="424"/>
    </row>
    <row r="566" spans="1:18" s="428" customFormat="1" ht="16.5" customHeight="1">
      <c r="A566" s="423"/>
      <c r="B566" s="424"/>
      <c r="C566" s="425"/>
      <c r="D566" s="425"/>
      <c r="E566" s="426"/>
      <c r="F566" s="426"/>
      <c r="G566" s="426"/>
      <c r="H566" s="537"/>
      <c r="I566" s="426"/>
      <c r="J566" s="531"/>
      <c r="K566" s="426"/>
      <c r="L566" s="425"/>
      <c r="M566" s="425"/>
      <c r="N566" s="425"/>
      <c r="O566" s="425"/>
      <c r="P566" s="424"/>
      <c r="Q566" s="424"/>
      <c r="R566" s="424"/>
    </row>
    <row r="567" spans="1:18" s="428" customFormat="1" ht="16.5" customHeight="1">
      <c r="A567" s="423"/>
      <c r="B567" s="424"/>
      <c r="C567" s="425"/>
      <c r="D567" s="425"/>
      <c r="E567" s="426"/>
      <c r="F567" s="426"/>
      <c r="G567" s="426"/>
      <c r="H567" s="537"/>
      <c r="I567" s="426"/>
      <c r="J567" s="531"/>
      <c r="K567" s="426"/>
      <c r="L567" s="425"/>
      <c r="M567" s="425"/>
      <c r="N567" s="425"/>
      <c r="O567" s="425"/>
      <c r="P567" s="424"/>
      <c r="Q567" s="424"/>
      <c r="R567" s="424"/>
    </row>
    <row r="568" spans="1:18" s="428" customFormat="1" ht="16.5" customHeight="1">
      <c r="A568" s="423"/>
      <c r="B568" s="424"/>
      <c r="C568" s="425"/>
      <c r="D568" s="425"/>
      <c r="E568" s="426"/>
      <c r="F568" s="426"/>
      <c r="G568" s="426"/>
      <c r="H568" s="537"/>
      <c r="I568" s="426"/>
      <c r="J568" s="531"/>
      <c r="K568" s="426"/>
      <c r="L568" s="425"/>
      <c r="M568" s="425"/>
      <c r="N568" s="425"/>
      <c r="O568" s="425"/>
      <c r="P568" s="424"/>
      <c r="Q568" s="424"/>
      <c r="R568" s="424"/>
    </row>
    <row r="569" spans="1:18" s="428" customFormat="1" ht="16.5" customHeight="1">
      <c r="A569" s="423"/>
      <c r="B569" s="424"/>
      <c r="C569" s="425"/>
      <c r="D569" s="425"/>
      <c r="E569" s="426"/>
      <c r="F569" s="426"/>
      <c r="G569" s="426"/>
      <c r="H569" s="537"/>
      <c r="I569" s="426"/>
      <c r="J569" s="531"/>
      <c r="K569" s="426"/>
      <c r="L569" s="425"/>
      <c r="M569" s="425"/>
      <c r="N569" s="425"/>
      <c r="O569" s="425"/>
      <c r="P569" s="424"/>
      <c r="Q569" s="424"/>
      <c r="R569" s="424"/>
    </row>
    <row r="570" spans="1:18" s="428" customFormat="1" ht="16.5" customHeight="1">
      <c r="A570" s="423"/>
      <c r="B570" s="424"/>
      <c r="C570" s="425"/>
      <c r="D570" s="425"/>
      <c r="E570" s="426"/>
      <c r="F570" s="426"/>
      <c r="G570" s="426"/>
      <c r="H570" s="537"/>
      <c r="I570" s="426"/>
      <c r="J570" s="531"/>
      <c r="K570" s="426"/>
      <c r="L570" s="425"/>
      <c r="M570" s="425"/>
      <c r="N570" s="425"/>
      <c r="O570" s="425"/>
      <c r="P570" s="424"/>
      <c r="Q570" s="424"/>
      <c r="R570" s="424"/>
    </row>
    <row r="571" spans="1:18" s="428" customFormat="1" ht="16.5" customHeight="1">
      <c r="A571" s="423"/>
      <c r="B571" s="424"/>
      <c r="C571" s="425"/>
      <c r="D571" s="425"/>
      <c r="E571" s="426"/>
      <c r="F571" s="426"/>
      <c r="G571" s="426"/>
      <c r="H571" s="537"/>
      <c r="I571" s="426"/>
      <c r="J571" s="531"/>
      <c r="K571" s="426"/>
      <c r="L571" s="425"/>
      <c r="M571" s="425"/>
      <c r="N571" s="425"/>
      <c r="O571" s="425"/>
      <c r="P571" s="424"/>
      <c r="Q571" s="424"/>
      <c r="R571" s="424"/>
    </row>
    <row r="572" spans="1:18" s="428" customFormat="1" ht="16.5" customHeight="1">
      <c r="A572" s="423"/>
      <c r="B572" s="424"/>
      <c r="C572" s="425"/>
      <c r="D572" s="425"/>
      <c r="E572" s="426"/>
      <c r="F572" s="426"/>
      <c r="G572" s="426"/>
      <c r="H572" s="537"/>
      <c r="I572" s="426"/>
      <c r="J572" s="531"/>
      <c r="K572" s="426"/>
      <c r="L572" s="425"/>
      <c r="M572" s="425"/>
      <c r="N572" s="425"/>
      <c r="O572" s="425"/>
      <c r="P572" s="424"/>
      <c r="Q572" s="424"/>
      <c r="R572" s="424"/>
    </row>
  </sheetData>
  <sheetProtection/>
  <mergeCells count="11">
    <mergeCell ref="A3:A4"/>
    <mergeCell ref="P3:P4"/>
    <mergeCell ref="A1:R1"/>
    <mergeCell ref="A2:R2"/>
    <mergeCell ref="L3:M3"/>
    <mergeCell ref="E3:F3"/>
    <mergeCell ref="O3:O4"/>
    <mergeCell ref="J3:K3"/>
    <mergeCell ref="G3:H4"/>
    <mergeCell ref="I3:I4"/>
    <mergeCell ref="B3:B4"/>
  </mergeCells>
  <printOptions/>
  <pageMargins left="0.4330708661417323" right="0.2362204724409449" top="0.65" bottom="0.4" header="0.31496062992125984" footer="0.15748031496062992"/>
  <pageSetup horizontalDpi="600" verticalDpi="600" orientation="landscape" paperSize="9" r:id="rId1"/>
  <headerFooter>
    <oddFooter>&amp;CB10-&amp;P</oddFooter>
  </headerFooter>
</worksheet>
</file>

<file path=xl/worksheets/sheet2.xml><?xml version="1.0" encoding="utf-8"?>
<worksheet xmlns="http://schemas.openxmlformats.org/spreadsheetml/2006/main" xmlns:r="http://schemas.openxmlformats.org/officeDocument/2006/relationships">
  <dimension ref="A1:G60"/>
  <sheetViews>
    <sheetView zoomScalePageLayoutView="0" workbookViewId="0" topLeftCell="A1">
      <pane xSplit="4" ySplit="7" topLeftCell="E35" activePane="bottomRight" state="frozen"/>
      <selection pane="topLeft" activeCell="F4" sqref="F4"/>
      <selection pane="topRight" activeCell="F4" sqref="F4"/>
      <selection pane="bottomLeft" activeCell="F4" sqref="F4"/>
      <selection pane="bottomRight" activeCell="A48" sqref="A48:A58"/>
    </sheetView>
  </sheetViews>
  <sheetFormatPr defaultColWidth="9.00390625" defaultRowHeight="14.25"/>
  <cols>
    <col min="1" max="1" width="3.875" style="35" bestFit="1" customWidth="1"/>
    <col min="2" max="2" width="30.125" style="35" customWidth="1"/>
    <col min="3" max="3" width="4.75390625" style="35" bestFit="1" customWidth="1"/>
    <col min="4" max="4" width="10.50390625" style="35" customWidth="1"/>
    <col min="5" max="5" width="9.125" style="35" bestFit="1" customWidth="1"/>
    <col min="6" max="6" width="9.75390625" style="303" bestFit="1" customWidth="1"/>
    <col min="7" max="7" width="11.75390625" style="35" bestFit="1" customWidth="1"/>
    <col min="8" max="16384" width="9.00390625" style="35" customWidth="1"/>
  </cols>
  <sheetData>
    <row r="1" spans="1:7" s="33" customFormat="1" ht="16.5" customHeight="1">
      <c r="A1" s="793" t="s">
        <v>5</v>
      </c>
      <c r="B1" s="793"/>
      <c r="C1" s="793"/>
      <c r="D1" s="793"/>
      <c r="E1" s="793"/>
      <c r="F1" s="793"/>
      <c r="G1" s="793"/>
    </row>
    <row r="2" spans="1:7" s="34" customFormat="1" ht="16.5" customHeight="1">
      <c r="A2" s="794" t="s">
        <v>320</v>
      </c>
      <c r="B2" s="794"/>
      <c r="C2" s="794"/>
      <c r="D2" s="794"/>
      <c r="E2" s="794"/>
      <c r="F2" s="794"/>
      <c r="G2" s="794"/>
    </row>
    <row r="3" spans="1:7" ht="16.5" customHeight="1">
      <c r="A3" s="795" t="s">
        <v>19</v>
      </c>
      <c r="B3" s="798" t="s">
        <v>20</v>
      </c>
      <c r="C3" s="798" t="s">
        <v>21</v>
      </c>
      <c r="D3" s="801" t="s">
        <v>660</v>
      </c>
      <c r="E3" s="804" t="s">
        <v>169</v>
      </c>
      <c r="F3" s="805"/>
      <c r="G3" s="806"/>
    </row>
    <row r="4" spans="1:7" ht="16.5" customHeight="1">
      <c r="A4" s="796"/>
      <c r="B4" s="799"/>
      <c r="C4" s="799"/>
      <c r="D4" s="802"/>
      <c r="E4" s="807" t="s">
        <v>22</v>
      </c>
      <c r="F4" s="809" t="s">
        <v>170</v>
      </c>
      <c r="G4" s="809"/>
    </row>
    <row r="5" spans="1:7" ht="16.5" customHeight="1">
      <c r="A5" s="797"/>
      <c r="B5" s="800"/>
      <c r="C5" s="800"/>
      <c r="D5" s="803"/>
      <c r="E5" s="808"/>
      <c r="F5" s="296" t="s">
        <v>171</v>
      </c>
      <c r="G5" s="36" t="s">
        <v>172</v>
      </c>
    </row>
    <row r="6" spans="1:7" ht="12.75" customHeight="1">
      <c r="A6" s="10" t="s">
        <v>25</v>
      </c>
      <c r="B6" s="11" t="s">
        <v>26</v>
      </c>
      <c r="C6" s="11" t="s">
        <v>27</v>
      </c>
      <c r="D6" s="11" t="s">
        <v>173</v>
      </c>
      <c r="E6" s="11" t="s">
        <v>29</v>
      </c>
      <c r="F6" s="297" t="s">
        <v>174</v>
      </c>
      <c r="G6" s="11" t="s">
        <v>175</v>
      </c>
    </row>
    <row r="7" spans="1:7" ht="16.5" customHeight="1">
      <c r="A7" s="13"/>
      <c r="B7" s="4" t="s">
        <v>39</v>
      </c>
      <c r="C7" s="14"/>
      <c r="D7" s="38">
        <v>67465.21053099999</v>
      </c>
      <c r="E7" s="38">
        <v>67376.42134999999</v>
      </c>
      <c r="F7" s="298">
        <v>-88.7891810000001</v>
      </c>
      <c r="G7" s="38">
        <v>99.86839142722597</v>
      </c>
    </row>
    <row r="8" spans="1:7" ht="16.5" customHeight="1">
      <c r="A8" s="3">
        <v>1</v>
      </c>
      <c r="B8" s="4" t="s">
        <v>40</v>
      </c>
      <c r="C8" s="5" t="s">
        <v>41</v>
      </c>
      <c r="D8" s="38">
        <v>61037.32803099999</v>
      </c>
      <c r="E8" s="38">
        <v>61816.66326999999</v>
      </c>
      <c r="F8" s="299">
        <v>779.335239</v>
      </c>
      <c r="G8" s="38">
        <v>101.27680879881214</v>
      </c>
    </row>
    <row r="9" spans="1:7" ht="16.5" customHeight="1">
      <c r="A9" s="17" t="s">
        <v>42</v>
      </c>
      <c r="B9" s="45" t="s">
        <v>43</v>
      </c>
      <c r="C9" s="46" t="s">
        <v>44</v>
      </c>
      <c r="D9" s="98">
        <v>73.5446</v>
      </c>
      <c r="E9" s="176">
        <v>49.334036000000005</v>
      </c>
      <c r="F9" s="300">
        <v>-24.210563999999998</v>
      </c>
      <c r="G9" s="176">
        <v>67.07914060375305</v>
      </c>
    </row>
    <row r="10" spans="1:7" s="75" customFormat="1" ht="16.5" customHeight="1">
      <c r="A10" s="21"/>
      <c r="B10" s="22" t="s">
        <v>225</v>
      </c>
      <c r="C10" s="23" t="s">
        <v>46</v>
      </c>
      <c r="D10" s="40">
        <v>0</v>
      </c>
      <c r="E10" s="40">
        <v>0</v>
      </c>
      <c r="F10" s="301">
        <v>0</v>
      </c>
      <c r="G10" s="507" t="e">
        <v>#DIV/0!</v>
      </c>
    </row>
    <row r="11" spans="1:7" s="75" customFormat="1" ht="16.5" customHeight="1">
      <c r="A11" s="21"/>
      <c r="B11" s="22"/>
      <c r="C11" s="23"/>
      <c r="D11" s="40">
        <v>73.5446</v>
      </c>
      <c r="E11" s="39">
        <v>49.334036000000005</v>
      </c>
      <c r="F11" s="300">
        <v>-24.210563999999998</v>
      </c>
      <c r="G11" s="39">
        <v>67.07914060375305</v>
      </c>
    </row>
    <row r="12" spans="1:7" s="75" customFormat="1" ht="16.5" customHeight="1">
      <c r="A12" s="21"/>
      <c r="B12" s="22"/>
      <c r="C12" s="23"/>
      <c r="D12" s="40">
        <v>0</v>
      </c>
      <c r="E12" s="39">
        <v>0</v>
      </c>
      <c r="F12" s="300">
        <v>0</v>
      </c>
      <c r="G12" s="39"/>
    </row>
    <row r="13" spans="1:7" ht="16.5" customHeight="1">
      <c r="A13" s="17" t="s">
        <v>51</v>
      </c>
      <c r="B13" s="25" t="s">
        <v>52</v>
      </c>
      <c r="C13" s="19" t="s">
        <v>53</v>
      </c>
      <c r="D13" s="39">
        <v>281.30420000000004</v>
      </c>
      <c r="E13" s="39">
        <v>237.72198600000002</v>
      </c>
      <c r="F13" s="300">
        <v>-43.58221400000002</v>
      </c>
      <c r="G13" s="39">
        <v>84.50764308567365</v>
      </c>
    </row>
    <row r="14" spans="1:7" ht="16.5" customHeight="1">
      <c r="A14" s="17" t="s">
        <v>54</v>
      </c>
      <c r="B14" s="18" t="s">
        <v>55</v>
      </c>
      <c r="C14" s="19" t="s">
        <v>56</v>
      </c>
      <c r="D14" s="39">
        <v>60084.77203099999</v>
      </c>
      <c r="E14" s="39">
        <v>60999.566085</v>
      </c>
      <c r="F14" s="300">
        <v>914.7940540000054</v>
      </c>
      <c r="G14" s="39">
        <v>101.52251560586818</v>
      </c>
    </row>
    <row r="15" spans="1:7" ht="16.5" customHeight="1">
      <c r="A15" s="17" t="s">
        <v>57</v>
      </c>
      <c r="B15" s="26" t="s">
        <v>61</v>
      </c>
      <c r="C15" s="27" t="s">
        <v>62</v>
      </c>
      <c r="D15" s="39"/>
      <c r="E15" s="39">
        <v>0</v>
      </c>
      <c r="F15" s="300">
        <v>0</v>
      </c>
      <c r="G15" s="304"/>
    </row>
    <row r="16" spans="1:7" ht="16.5" customHeight="1">
      <c r="A16" s="17" t="s">
        <v>60</v>
      </c>
      <c r="B16" s="26" t="s">
        <v>64</v>
      </c>
      <c r="C16" s="27" t="s">
        <v>65</v>
      </c>
      <c r="D16" s="39"/>
      <c r="E16" s="39">
        <v>0</v>
      </c>
      <c r="F16" s="300">
        <v>0</v>
      </c>
      <c r="G16" s="304"/>
    </row>
    <row r="17" spans="1:7" ht="16.5" customHeight="1">
      <c r="A17" s="17" t="s">
        <v>63</v>
      </c>
      <c r="B17" s="26" t="s">
        <v>222</v>
      </c>
      <c r="C17" s="27" t="s">
        <v>59</v>
      </c>
      <c r="D17" s="39"/>
      <c r="E17" s="39">
        <v>0</v>
      </c>
      <c r="F17" s="300">
        <v>0</v>
      </c>
      <c r="G17" s="39"/>
    </row>
    <row r="18" spans="1:7" ht="16.5" customHeight="1">
      <c r="A18" s="17"/>
      <c r="B18" s="310" t="s">
        <v>266</v>
      </c>
      <c r="C18" s="27" t="s">
        <v>267</v>
      </c>
      <c r="D18" s="39"/>
      <c r="E18" s="39">
        <v>0</v>
      </c>
      <c r="F18" s="300">
        <v>0</v>
      </c>
      <c r="G18" s="39"/>
    </row>
    <row r="19" spans="1:7" ht="16.5" customHeight="1">
      <c r="A19" s="17" t="s">
        <v>66</v>
      </c>
      <c r="B19" s="18" t="s">
        <v>67</v>
      </c>
      <c r="C19" s="19" t="s">
        <v>68</v>
      </c>
      <c r="D19" s="39">
        <v>458.88219999999995</v>
      </c>
      <c r="E19" s="39">
        <v>351.91978</v>
      </c>
      <c r="F19" s="300">
        <v>-106.96241999999995</v>
      </c>
      <c r="G19" s="39">
        <v>76.6910739191074</v>
      </c>
    </row>
    <row r="20" spans="1:7" ht="16.5" customHeight="1">
      <c r="A20" s="17" t="s">
        <v>69</v>
      </c>
      <c r="B20" s="18" t="s">
        <v>70</v>
      </c>
      <c r="C20" s="19" t="s">
        <v>71</v>
      </c>
      <c r="D20" s="39">
        <v>0</v>
      </c>
      <c r="E20" s="39">
        <v>0</v>
      </c>
      <c r="F20" s="300">
        <v>0</v>
      </c>
      <c r="G20" s="304" t="e">
        <v>#DIV/0!</v>
      </c>
    </row>
    <row r="21" spans="1:7" ht="16.5" customHeight="1">
      <c r="A21" s="17" t="s">
        <v>72</v>
      </c>
      <c r="B21" s="74" t="s">
        <v>73</v>
      </c>
      <c r="C21" s="48" t="s">
        <v>74</v>
      </c>
      <c r="D21" s="39">
        <v>138.825</v>
      </c>
      <c r="E21" s="49">
        <v>178.12138299999998</v>
      </c>
      <c r="F21" s="302">
        <v>39.29638299999999</v>
      </c>
      <c r="G21" s="49">
        <v>128.30079953900452</v>
      </c>
    </row>
    <row r="22" spans="1:7" ht="16.5" customHeight="1">
      <c r="A22" s="3">
        <v>2</v>
      </c>
      <c r="B22" s="4" t="s">
        <v>75</v>
      </c>
      <c r="C22" s="5" t="s">
        <v>76</v>
      </c>
      <c r="D22" s="38">
        <v>6427.8825</v>
      </c>
      <c r="E22" s="38">
        <v>5559.758079999999</v>
      </c>
      <c r="F22" s="299">
        <v>-868.134420000001</v>
      </c>
      <c r="G22" s="38">
        <v>86.49445851509363</v>
      </c>
    </row>
    <row r="23" spans="1:7" ht="16.5" customHeight="1">
      <c r="A23" s="17" t="s">
        <v>77</v>
      </c>
      <c r="B23" s="28" t="s">
        <v>91</v>
      </c>
      <c r="C23" s="19" t="s">
        <v>92</v>
      </c>
      <c r="D23" s="39">
        <v>357.17526</v>
      </c>
      <c r="E23" s="39">
        <v>4.946798</v>
      </c>
      <c r="F23" s="300">
        <v>-352.228462</v>
      </c>
      <c r="G23" s="39">
        <v>1.385855870989417</v>
      </c>
    </row>
    <row r="24" spans="1:7" ht="16.5" customHeight="1">
      <c r="A24" s="17" t="s">
        <v>79</v>
      </c>
      <c r="B24" s="28" t="s">
        <v>94</v>
      </c>
      <c r="C24" s="19" t="s">
        <v>95</v>
      </c>
      <c r="D24" s="39">
        <v>9.1098</v>
      </c>
      <c r="E24" s="39">
        <v>7.815322</v>
      </c>
      <c r="F24" s="300">
        <v>-1.2944779999999998</v>
      </c>
      <c r="G24" s="39">
        <v>85.83973655323821</v>
      </c>
    </row>
    <row r="25" spans="1:7" ht="16.5" customHeight="1">
      <c r="A25" s="17" t="s">
        <v>81</v>
      </c>
      <c r="B25" s="18" t="s">
        <v>97</v>
      </c>
      <c r="C25" s="19" t="s">
        <v>98</v>
      </c>
      <c r="D25" s="746">
        <v>0</v>
      </c>
      <c r="E25" s="746">
        <v>0</v>
      </c>
      <c r="F25" s="747">
        <v>0</v>
      </c>
      <c r="G25" s="746" t="e">
        <v>#DIV/0!</v>
      </c>
    </row>
    <row r="26" spans="1:7" ht="16.5" customHeight="1">
      <c r="A26" s="17" t="s">
        <v>84</v>
      </c>
      <c r="B26" s="18" t="s">
        <v>103</v>
      </c>
      <c r="C26" s="19" t="s">
        <v>104</v>
      </c>
      <c r="D26" s="39">
        <v>30</v>
      </c>
      <c r="E26" s="39">
        <v>0</v>
      </c>
      <c r="F26" s="300">
        <v>-30</v>
      </c>
      <c r="G26" s="39">
        <v>0</v>
      </c>
    </row>
    <row r="27" spans="1:7" ht="16.5" customHeight="1">
      <c r="A27" s="17" t="s">
        <v>87</v>
      </c>
      <c r="B27" s="18" t="s">
        <v>106</v>
      </c>
      <c r="C27" s="19" t="s">
        <v>107</v>
      </c>
      <c r="D27" s="39">
        <v>64.0032</v>
      </c>
      <c r="E27" s="39">
        <v>15.750831</v>
      </c>
      <c r="F27" s="300">
        <v>-48.25236900000001</v>
      </c>
      <c r="G27" s="39">
        <v>24.609375</v>
      </c>
    </row>
    <row r="28" spans="1:7" ht="16.5" customHeight="1">
      <c r="A28" s="17" t="s">
        <v>90</v>
      </c>
      <c r="B28" s="18" t="s">
        <v>109</v>
      </c>
      <c r="C28" s="19" t="s">
        <v>110</v>
      </c>
      <c r="D28" s="39">
        <v>250.7743</v>
      </c>
      <c r="E28" s="39">
        <v>250.46885899999998</v>
      </c>
      <c r="F28" s="300">
        <v>-0.30544100000003027</v>
      </c>
      <c r="G28" s="39">
        <v>99.8803684651274</v>
      </c>
    </row>
    <row r="29" spans="1:7" ht="16.5" customHeight="1">
      <c r="A29" s="17" t="s">
        <v>93</v>
      </c>
      <c r="B29" s="18" t="s">
        <v>281</v>
      </c>
      <c r="C29" s="19" t="s">
        <v>115</v>
      </c>
      <c r="D29" s="39">
        <v>0</v>
      </c>
      <c r="E29" s="39">
        <v>0</v>
      </c>
      <c r="F29" s="300">
        <v>0</v>
      </c>
      <c r="G29" s="304" t="e">
        <v>#DIV/0!</v>
      </c>
    </row>
    <row r="30" spans="1:7" ht="16.5" customHeight="1">
      <c r="A30" s="17" t="s">
        <v>96</v>
      </c>
      <c r="B30" s="18" t="s">
        <v>231</v>
      </c>
      <c r="C30" s="19" t="s">
        <v>112</v>
      </c>
      <c r="D30" s="39">
        <v>72</v>
      </c>
      <c r="E30" s="39">
        <v>39.957878</v>
      </c>
      <c r="F30" s="300">
        <v>-32.042122</v>
      </c>
      <c r="G30" s="39">
        <v>55.50000000000001</v>
      </c>
    </row>
    <row r="31" spans="1:7" ht="16.5" customHeight="1">
      <c r="A31" s="17" t="s">
        <v>99</v>
      </c>
      <c r="B31" s="18" t="s">
        <v>233</v>
      </c>
      <c r="C31" s="19" t="s">
        <v>138</v>
      </c>
      <c r="D31" s="39">
        <v>3215.4094231999993</v>
      </c>
      <c r="E31" s="39">
        <v>2949.1465529999996</v>
      </c>
      <c r="F31" s="300">
        <v>-266.2628701999997</v>
      </c>
      <c r="G31" s="39">
        <v>91.71925197719732</v>
      </c>
    </row>
    <row r="32" spans="1:7" s="75" customFormat="1" ht="16.5" customHeight="1">
      <c r="A32" s="21"/>
      <c r="B32" s="309" t="s">
        <v>234</v>
      </c>
      <c r="C32" s="126" t="s">
        <v>139</v>
      </c>
      <c r="D32" s="40">
        <v>1317.4376221999999</v>
      </c>
      <c r="E32" s="40">
        <v>1225.5809729999999</v>
      </c>
      <c r="F32" s="301">
        <v>-91.85664919999999</v>
      </c>
      <c r="G32" s="40">
        <v>93.02738644644157</v>
      </c>
    </row>
    <row r="33" spans="1:7" s="75" customFormat="1" ht="16.5" customHeight="1">
      <c r="A33" s="21"/>
      <c r="B33" s="309" t="s">
        <v>235</v>
      </c>
      <c r="C33" s="126" t="s">
        <v>140</v>
      </c>
      <c r="D33" s="40">
        <v>17.866</v>
      </c>
      <c r="E33" s="40">
        <v>5.457322</v>
      </c>
      <c r="F33" s="301">
        <v>-12.408678</v>
      </c>
      <c r="G33" s="40">
        <v>30.55400111919418</v>
      </c>
    </row>
    <row r="34" spans="1:7" s="75" customFormat="1" ht="16.5" customHeight="1">
      <c r="A34" s="21"/>
      <c r="B34" s="309" t="s">
        <v>270</v>
      </c>
      <c r="C34" s="126" t="s">
        <v>143</v>
      </c>
      <c r="D34" s="40">
        <v>21.710299999999997</v>
      </c>
      <c r="E34" s="40">
        <v>4.15293</v>
      </c>
      <c r="F34" s="301">
        <v>-17.55737</v>
      </c>
      <c r="G34" s="40">
        <v>19.11561492399816</v>
      </c>
    </row>
    <row r="35" spans="1:7" s="75" customFormat="1" ht="16.5" customHeight="1">
      <c r="A35" s="21"/>
      <c r="B35" s="309" t="s">
        <v>271</v>
      </c>
      <c r="C35" s="126" t="s">
        <v>144</v>
      </c>
      <c r="D35" s="40">
        <v>12.695900000000002</v>
      </c>
      <c r="E35" s="40">
        <v>4.930486</v>
      </c>
      <c r="F35" s="301">
        <v>-7.765414000000002</v>
      </c>
      <c r="G35" s="40">
        <v>38.818897637795274</v>
      </c>
    </row>
    <row r="36" spans="1:7" s="75" customFormat="1" ht="16.5" customHeight="1">
      <c r="A36" s="21"/>
      <c r="B36" s="309" t="s">
        <v>272</v>
      </c>
      <c r="C36" s="126" t="s">
        <v>145</v>
      </c>
      <c r="D36" s="40">
        <v>52.93003</v>
      </c>
      <c r="E36" s="40">
        <v>43.665524</v>
      </c>
      <c r="F36" s="301">
        <v>-9.264506000000004</v>
      </c>
      <c r="G36" s="40">
        <v>82.50519554128094</v>
      </c>
    </row>
    <row r="37" spans="1:7" s="75" customFormat="1" ht="16.5" customHeight="1">
      <c r="A37" s="21"/>
      <c r="B37" s="309" t="s">
        <v>273</v>
      </c>
      <c r="C37" s="126" t="s">
        <v>146</v>
      </c>
      <c r="D37" s="40">
        <v>16.060200000000002</v>
      </c>
      <c r="E37" s="40">
        <v>13.799876</v>
      </c>
      <c r="F37" s="301">
        <v>-2.2603240000000024</v>
      </c>
      <c r="G37" s="40">
        <v>85.92777085927771</v>
      </c>
    </row>
    <row r="38" spans="1:7" s="75" customFormat="1" ht="16.5" customHeight="1">
      <c r="A38" s="21"/>
      <c r="B38" s="309" t="s">
        <v>236</v>
      </c>
      <c r="C38" s="126" t="s">
        <v>141</v>
      </c>
      <c r="D38" s="40">
        <v>1652.7703</v>
      </c>
      <c r="E38" s="40">
        <v>1578.191386</v>
      </c>
      <c r="F38" s="301">
        <v>-74.57891399999994</v>
      </c>
      <c r="G38" s="40">
        <v>95.48757540371618</v>
      </c>
    </row>
    <row r="39" spans="1:7" s="75" customFormat="1" ht="16.5" customHeight="1">
      <c r="A39" s="21"/>
      <c r="B39" s="309" t="s">
        <v>279</v>
      </c>
      <c r="C39" s="126" t="s">
        <v>142</v>
      </c>
      <c r="D39" s="40">
        <v>1.2848</v>
      </c>
      <c r="E39" s="40">
        <v>0.524773</v>
      </c>
      <c r="F39" s="301">
        <v>-0.7600269999999999</v>
      </c>
      <c r="G39" s="40">
        <v>40.625</v>
      </c>
    </row>
    <row r="40" spans="1:7" s="75" customFormat="1" ht="16.5" customHeight="1">
      <c r="A40" s="21"/>
      <c r="B40" s="309" t="s">
        <v>268</v>
      </c>
      <c r="C40" s="126" t="s">
        <v>269</v>
      </c>
      <c r="D40" s="748"/>
      <c r="E40" s="748">
        <v>0</v>
      </c>
      <c r="F40" s="749">
        <v>0</v>
      </c>
      <c r="G40" s="748" t="e">
        <v>#DIV/0!</v>
      </c>
    </row>
    <row r="41" spans="1:7" s="75" customFormat="1" ht="16.5" customHeight="1">
      <c r="A41" s="21"/>
      <c r="B41" s="309" t="s">
        <v>274</v>
      </c>
      <c r="C41" s="126" t="s">
        <v>117</v>
      </c>
      <c r="D41" s="40">
        <v>0.39</v>
      </c>
      <c r="E41" s="40">
        <v>0</v>
      </c>
      <c r="F41" s="301">
        <v>-0.39</v>
      </c>
      <c r="G41" s="40">
        <v>0</v>
      </c>
    </row>
    <row r="42" spans="1:7" s="75" customFormat="1" ht="16.5" customHeight="1">
      <c r="A42" s="21"/>
      <c r="B42" s="309" t="s">
        <v>275</v>
      </c>
      <c r="C42" s="126" t="s">
        <v>123</v>
      </c>
      <c r="D42" s="40">
        <v>23.51566</v>
      </c>
      <c r="E42" s="40">
        <v>2.95443</v>
      </c>
      <c r="F42" s="301">
        <v>-20.561230000000002</v>
      </c>
      <c r="G42" s="40">
        <v>12.542517006802722</v>
      </c>
    </row>
    <row r="43" spans="1:7" s="75" customFormat="1" ht="16.5" customHeight="1">
      <c r="A43" s="21"/>
      <c r="B43" s="309" t="s">
        <v>276</v>
      </c>
      <c r="C43" s="126" t="s">
        <v>126</v>
      </c>
      <c r="D43" s="40">
        <v>15.8731</v>
      </c>
      <c r="E43" s="40">
        <v>14.440752999999997</v>
      </c>
      <c r="F43" s="301">
        <v>-1.4323470000000036</v>
      </c>
      <c r="G43" s="40">
        <v>90.9892879647133</v>
      </c>
    </row>
    <row r="44" spans="1:7" s="75" customFormat="1" ht="30" customHeight="1">
      <c r="A44" s="21"/>
      <c r="B44" s="309" t="s">
        <v>277</v>
      </c>
      <c r="C44" s="126" t="s">
        <v>131</v>
      </c>
      <c r="D44" s="40">
        <v>72.49100000000001</v>
      </c>
      <c r="E44" s="40">
        <v>51.418312</v>
      </c>
      <c r="F44" s="301">
        <v>-21.072688000000014</v>
      </c>
      <c r="G44" s="40">
        <v>70.93392192026488</v>
      </c>
    </row>
    <row r="45" spans="1:7" s="75" customFormat="1" ht="16.5" customHeight="1">
      <c r="A45" s="21"/>
      <c r="B45" s="309" t="s">
        <v>280</v>
      </c>
      <c r="C45" s="126" t="s">
        <v>11</v>
      </c>
      <c r="D45" s="748"/>
      <c r="E45" s="748">
        <v>0</v>
      </c>
      <c r="F45" s="749">
        <v>0</v>
      </c>
      <c r="G45" s="748" t="e">
        <v>#DIV/0!</v>
      </c>
    </row>
    <row r="46" spans="1:7" s="75" customFormat="1" ht="16.5" customHeight="1">
      <c r="A46" s="21"/>
      <c r="B46" s="309" t="s">
        <v>278</v>
      </c>
      <c r="C46" s="126" t="s">
        <v>147</v>
      </c>
      <c r="D46" s="748"/>
      <c r="E46" s="748">
        <v>0</v>
      </c>
      <c r="F46" s="749">
        <v>0</v>
      </c>
      <c r="G46" s="748" t="e">
        <v>#DIV/0!</v>
      </c>
    </row>
    <row r="47" spans="1:7" s="75" customFormat="1" ht="16.5" customHeight="1">
      <c r="A47" s="21"/>
      <c r="B47" s="309" t="s">
        <v>237</v>
      </c>
      <c r="C47" s="126" t="s">
        <v>148</v>
      </c>
      <c r="D47" s="40">
        <v>10.384511</v>
      </c>
      <c r="E47" s="40">
        <v>4.029788</v>
      </c>
      <c r="F47" s="301">
        <v>-6.354723</v>
      </c>
      <c r="G47" s="40">
        <v>38.824662813102115</v>
      </c>
    </row>
    <row r="48" spans="1:7" ht="16.5" customHeight="1">
      <c r="A48" s="17" t="s">
        <v>102</v>
      </c>
      <c r="B48" s="18" t="s">
        <v>119</v>
      </c>
      <c r="C48" s="19" t="s">
        <v>120</v>
      </c>
      <c r="D48" s="39"/>
      <c r="E48" s="39">
        <v>0</v>
      </c>
      <c r="F48" s="300">
        <v>0</v>
      </c>
      <c r="G48" s="304" t="e">
        <v>#DIV/0!</v>
      </c>
    </row>
    <row r="49" spans="1:7" ht="16.5" customHeight="1">
      <c r="A49" s="17" t="s">
        <v>105</v>
      </c>
      <c r="B49" s="18" t="s">
        <v>150</v>
      </c>
      <c r="C49" s="19" t="s">
        <v>151</v>
      </c>
      <c r="D49" s="39">
        <v>12.779500000000002</v>
      </c>
      <c r="E49" s="39">
        <v>8.171957</v>
      </c>
      <c r="F49" s="300">
        <v>-4.6075430000000015</v>
      </c>
      <c r="G49" s="39">
        <v>63.92801251956182</v>
      </c>
    </row>
    <row r="50" spans="1:7" ht="16.5" customHeight="1">
      <c r="A50" s="17" t="s">
        <v>108</v>
      </c>
      <c r="B50" s="18" t="s">
        <v>153</v>
      </c>
      <c r="C50" s="19" t="s">
        <v>154</v>
      </c>
      <c r="D50" s="39">
        <v>16.6718</v>
      </c>
      <c r="E50" s="39">
        <v>0.9626060000000001</v>
      </c>
      <c r="F50" s="300">
        <v>-15.709194</v>
      </c>
      <c r="G50" s="39">
        <v>5.758848230353928</v>
      </c>
    </row>
    <row r="51" spans="1:7" ht="16.5" customHeight="1">
      <c r="A51" s="17" t="s">
        <v>111</v>
      </c>
      <c r="B51" s="18" t="s">
        <v>228</v>
      </c>
      <c r="C51" s="19" t="s">
        <v>78</v>
      </c>
      <c r="D51" s="39">
        <v>836.047829</v>
      </c>
      <c r="E51" s="39">
        <v>618.458395</v>
      </c>
      <c r="F51" s="300">
        <v>-217.58943399999998</v>
      </c>
      <c r="G51" s="39">
        <v>73.97404461455656</v>
      </c>
    </row>
    <row r="52" spans="1:7" ht="16.5" customHeight="1">
      <c r="A52" s="17" t="s">
        <v>113</v>
      </c>
      <c r="B52" s="18" t="s">
        <v>229</v>
      </c>
      <c r="C52" s="19" t="s">
        <v>80</v>
      </c>
      <c r="D52" s="746"/>
      <c r="E52" s="746">
        <v>0</v>
      </c>
      <c r="F52" s="747">
        <v>0</v>
      </c>
      <c r="G52" s="746" t="e">
        <v>#DIV/0!</v>
      </c>
    </row>
    <row r="53" spans="1:7" ht="16.5" customHeight="1">
      <c r="A53" s="17" t="s">
        <v>116</v>
      </c>
      <c r="B53" s="18" t="s">
        <v>82</v>
      </c>
      <c r="C53" s="19" t="s">
        <v>83</v>
      </c>
      <c r="D53" s="39">
        <v>25.004400000000004</v>
      </c>
      <c r="E53" s="39">
        <v>23.335447999999996</v>
      </c>
      <c r="F53" s="300">
        <v>-1.668952000000008</v>
      </c>
      <c r="G53" s="39">
        <v>93.36</v>
      </c>
    </row>
    <row r="54" spans="1:7" ht="16.5" customHeight="1">
      <c r="A54" s="17" t="s">
        <v>118</v>
      </c>
      <c r="B54" s="18" t="s">
        <v>85</v>
      </c>
      <c r="C54" s="19" t="s">
        <v>86</v>
      </c>
      <c r="D54" s="39">
        <v>1.5367</v>
      </c>
      <c r="E54" s="39">
        <v>0.252651</v>
      </c>
      <c r="F54" s="300">
        <v>-1.284049</v>
      </c>
      <c r="G54" s="39">
        <v>16.233766233766232</v>
      </c>
    </row>
    <row r="55" spans="1:7" ht="16.5" customHeight="1">
      <c r="A55" s="17" t="s">
        <v>121</v>
      </c>
      <c r="B55" s="18" t="s">
        <v>88</v>
      </c>
      <c r="C55" s="19" t="s">
        <v>89</v>
      </c>
      <c r="D55" s="39"/>
      <c r="E55" s="39">
        <v>0</v>
      </c>
      <c r="F55" s="300">
        <v>0</v>
      </c>
      <c r="G55" s="304" t="e">
        <v>#DIV/0!</v>
      </c>
    </row>
    <row r="56" spans="1:7" ht="16.5" customHeight="1">
      <c r="A56" s="17" t="s">
        <v>124</v>
      </c>
      <c r="B56" s="18" t="s">
        <v>128</v>
      </c>
      <c r="C56" s="19" t="s">
        <v>129</v>
      </c>
      <c r="D56" s="39">
        <v>1.3201</v>
      </c>
      <c r="E56" s="39">
        <v>1.3200809999999998</v>
      </c>
      <c r="F56" s="300">
        <v>-1.900000000021329E-05</v>
      </c>
      <c r="G56" s="39">
        <v>100</v>
      </c>
    </row>
    <row r="57" spans="1:7" ht="16.5" customHeight="1">
      <c r="A57" s="17" t="s">
        <v>127</v>
      </c>
      <c r="B57" s="25" t="s">
        <v>232</v>
      </c>
      <c r="C57" s="19" t="s">
        <v>136</v>
      </c>
      <c r="D57" s="39">
        <v>1063.392431</v>
      </c>
      <c r="E57" s="39">
        <v>1136.962666</v>
      </c>
      <c r="F57" s="300">
        <v>73.57023499999991</v>
      </c>
      <c r="G57" s="39">
        <v>106.91844008313036</v>
      </c>
    </row>
    <row r="58" spans="1:7" ht="16.5" customHeight="1">
      <c r="A58" s="17" t="s">
        <v>130</v>
      </c>
      <c r="B58" s="25" t="s">
        <v>133</v>
      </c>
      <c r="C58" s="19" t="s">
        <v>134</v>
      </c>
      <c r="D58" s="39">
        <v>379.7921099999999</v>
      </c>
      <c r="E58" s="39">
        <v>492.83803499999993</v>
      </c>
      <c r="F58" s="300">
        <v>113.04592500000001</v>
      </c>
      <c r="G58" s="39">
        <v>129.76644988019694</v>
      </c>
    </row>
    <row r="59" spans="1:7" ht="16.5" customHeight="1">
      <c r="A59" s="17" t="s">
        <v>132</v>
      </c>
      <c r="B59" s="25" t="s">
        <v>156</v>
      </c>
      <c r="C59" s="19" t="s">
        <v>157</v>
      </c>
      <c r="D59" s="39">
        <v>92.86564680000096</v>
      </c>
      <c r="E59" s="39">
        <v>9.37</v>
      </c>
      <c r="F59" s="300">
        <v>-83.49564680000096</v>
      </c>
      <c r="G59" s="39">
        <v>10.08937224076666</v>
      </c>
    </row>
    <row r="60" spans="1:7" ht="16.5" customHeight="1">
      <c r="A60" s="3" t="s">
        <v>158</v>
      </c>
      <c r="B60" s="4" t="s">
        <v>159</v>
      </c>
      <c r="C60" s="5" t="s">
        <v>160</v>
      </c>
      <c r="D60" s="750">
        <v>0</v>
      </c>
      <c r="E60" s="750">
        <v>0</v>
      </c>
      <c r="F60" s="751">
        <v>0</v>
      </c>
      <c r="G60" s="750" t="e">
        <v>#DIV/0!</v>
      </c>
    </row>
  </sheetData>
  <sheetProtection/>
  <mergeCells count="9">
    <mergeCell ref="A1:G1"/>
    <mergeCell ref="A2:G2"/>
    <mergeCell ref="A3:A5"/>
    <mergeCell ref="B3:B5"/>
    <mergeCell ref="C3:C5"/>
    <mergeCell ref="D3:D5"/>
    <mergeCell ref="E3:G3"/>
    <mergeCell ref="E4:E5"/>
    <mergeCell ref="F4:G4"/>
  </mergeCells>
  <printOptions/>
  <pageMargins left="0.9448818897637796" right="0.7480314960629921" top="0.7480314960629921" bottom="0.5118110236220472"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P76"/>
  <sheetViews>
    <sheetView showZeros="0" zoomScalePageLayoutView="0" workbookViewId="0" topLeftCell="A1">
      <pane xSplit="6" ySplit="7" topLeftCell="G43" activePane="bottomRight" state="frozen"/>
      <selection pane="topLeft" activeCell="F4" sqref="F4"/>
      <selection pane="topRight" activeCell="F4" sqref="F4"/>
      <selection pane="bottomLeft" activeCell="F4" sqref="F4"/>
      <selection pane="bottomRight" activeCell="Q35" sqref="Q35"/>
    </sheetView>
  </sheetViews>
  <sheetFormatPr defaultColWidth="9.00390625" defaultRowHeight="16.5" customHeight="1"/>
  <cols>
    <col min="1" max="1" width="3.50390625" style="131" bestFit="1" customWidth="1"/>
    <col min="2" max="2" width="34.25390625" style="131" customWidth="1"/>
    <col min="3" max="3" width="4.50390625" style="131" bestFit="1" customWidth="1"/>
    <col min="4" max="4" width="9.125" style="132" hidden="1" customWidth="1"/>
    <col min="5" max="5" width="8.375" style="295" hidden="1" customWidth="1"/>
    <col min="6" max="6" width="9.50390625" style="132" customWidth="1"/>
    <col min="7" max="8" width="7.875" style="132" customWidth="1"/>
    <col min="9" max="10" width="7.875" style="133" customWidth="1"/>
    <col min="11" max="11" width="7.875" style="134" customWidth="1"/>
    <col min="12" max="12" width="7.875" style="131" customWidth="1"/>
    <col min="13" max="13" width="8.25390625" style="131" bestFit="1" customWidth="1"/>
    <col min="14" max="14" width="7.875" style="134" customWidth="1"/>
    <col min="15" max="15" width="8.25390625" style="131" bestFit="1" customWidth="1"/>
    <col min="16" max="16" width="7.875" style="131" customWidth="1"/>
    <col min="17" max="16384" width="9.00390625" style="1" customWidth="1"/>
  </cols>
  <sheetData>
    <row r="1" spans="1:16" s="33" customFormat="1" ht="15" customHeight="1">
      <c r="A1" s="812" t="s">
        <v>13</v>
      </c>
      <c r="B1" s="812"/>
      <c r="C1" s="812"/>
      <c r="D1" s="812"/>
      <c r="E1" s="812"/>
      <c r="F1" s="812"/>
      <c r="G1" s="812"/>
      <c r="H1" s="812"/>
      <c r="I1" s="812"/>
      <c r="J1" s="812"/>
      <c r="K1" s="812"/>
      <c r="L1" s="812"/>
      <c r="M1" s="812"/>
      <c r="N1" s="812"/>
      <c r="O1" s="812"/>
      <c r="P1" s="812"/>
    </row>
    <row r="2" spans="1:16" s="33" customFormat="1" ht="15" customHeight="1">
      <c r="A2" s="812" t="str">
        <f>+"QUY HOẠCH SỬ DỤNG ĐẤT ĐẾN NĂM 2030 CỦA HUYỆN PHÚ RIỀNG TỈNH BÌNH PHƯỚC"</f>
        <v>QUY HOẠCH SỬ DỤNG ĐẤT ĐẾN NĂM 2030 CỦA HUYỆN PHÚ RIỀNG TỈNH BÌNH PHƯỚC</v>
      </c>
      <c r="B2" s="812"/>
      <c r="C2" s="812"/>
      <c r="D2" s="812"/>
      <c r="E2" s="812"/>
      <c r="F2" s="812"/>
      <c r="G2" s="812"/>
      <c r="H2" s="812"/>
      <c r="I2" s="812"/>
      <c r="J2" s="812"/>
      <c r="K2" s="812"/>
      <c r="L2" s="812"/>
      <c r="M2" s="812"/>
      <c r="N2" s="812"/>
      <c r="O2" s="812"/>
      <c r="P2" s="812"/>
    </row>
    <row r="3" spans="1:16" ht="15" customHeight="1">
      <c r="A3" s="129"/>
      <c r="B3" s="129"/>
      <c r="C3" s="129"/>
      <c r="D3" s="129"/>
      <c r="E3" s="284"/>
      <c r="F3" s="129"/>
      <c r="G3" s="813" t="s">
        <v>176</v>
      </c>
      <c r="H3" s="813"/>
      <c r="I3" s="813"/>
      <c r="J3" s="813"/>
      <c r="K3" s="813"/>
      <c r="L3" s="813"/>
      <c r="M3" s="813"/>
      <c r="N3" s="813"/>
      <c r="O3" s="813"/>
      <c r="P3" s="813"/>
    </row>
    <row r="4" spans="1:16" s="41" customFormat="1" ht="16.5" customHeight="1">
      <c r="A4" s="814" t="s">
        <v>19</v>
      </c>
      <c r="B4" s="815" t="s">
        <v>20</v>
      </c>
      <c r="C4" s="815" t="s">
        <v>21</v>
      </c>
      <c r="D4" s="816" t="s">
        <v>22</v>
      </c>
      <c r="E4" s="817"/>
      <c r="F4" s="818"/>
      <c r="G4" s="815" t="s">
        <v>24</v>
      </c>
      <c r="H4" s="815"/>
      <c r="I4" s="815"/>
      <c r="J4" s="815"/>
      <c r="K4" s="815"/>
      <c r="L4" s="815"/>
      <c r="M4" s="815"/>
      <c r="N4" s="815"/>
      <c r="O4" s="815"/>
      <c r="P4" s="815"/>
    </row>
    <row r="5" spans="1:16" s="41" customFormat="1" ht="24" customHeight="1">
      <c r="A5" s="814"/>
      <c r="B5" s="815"/>
      <c r="C5" s="815"/>
      <c r="D5" s="177" t="s">
        <v>14</v>
      </c>
      <c r="E5" s="285" t="s">
        <v>15</v>
      </c>
      <c r="F5" s="177" t="s">
        <v>16</v>
      </c>
      <c r="G5" s="118" t="s">
        <v>300</v>
      </c>
      <c r="H5" s="118" t="s">
        <v>302</v>
      </c>
      <c r="I5" s="118" t="s">
        <v>304</v>
      </c>
      <c r="J5" s="118" t="s">
        <v>306</v>
      </c>
      <c r="K5" s="118" t="s">
        <v>308</v>
      </c>
      <c r="L5" s="118" t="s">
        <v>310</v>
      </c>
      <c r="M5" s="118" t="s">
        <v>312</v>
      </c>
      <c r="N5" s="118" t="s">
        <v>314</v>
      </c>
      <c r="O5" s="118" t="s">
        <v>316</v>
      </c>
      <c r="P5" s="118" t="s">
        <v>318</v>
      </c>
    </row>
    <row r="6" spans="1:16" ht="13.5" customHeight="1">
      <c r="A6" s="120" t="s">
        <v>25</v>
      </c>
      <c r="B6" s="121" t="s">
        <v>26</v>
      </c>
      <c r="C6" s="121" t="s">
        <v>27</v>
      </c>
      <c r="D6" s="121" t="s">
        <v>173</v>
      </c>
      <c r="E6" s="286" t="s">
        <v>29</v>
      </c>
      <c r="F6" s="121" t="s">
        <v>177</v>
      </c>
      <c r="G6" s="12" t="s">
        <v>31</v>
      </c>
      <c r="H6" s="12" t="s">
        <v>32</v>
      </c>
      <c r="I6" s="12" t="s">
        <v>33</v>
      </c>
      <c r="J6" s="12" t="s">
        <v>34</v>
      </c>
      <c r="K6" s="12" t="s">
        <v>35</v>
      </c>
      <c r="L6" s="12" t="s">
        <v>36</v>
      </c>
      <c r="M6" s="12" t="s">
        <v>37</v>
      </c>
      <c r="N6" s="12" t="s">
        <v>38</v>
      </c>
      <c r="O6" s="12" t="s">
        <v>36</v>
      </c>
      <c r="P6" s="12" t="s">
        <v>37</v>
      </c>
    </row>
    <row r="7" spans="1:16" ht="16.5" customHeight="1">
      <c r="A7" s="218"/>
      <c r="B7" s="218" t="s">
        <v>39</v>
      </c>
      <c r="C7" s="218"/>
      <c r="D7" s="219"/>
      <c r="E7" s="332">
        <f>F7-D7</f>
        <v>67376.42159999999</v>
      </c>
      <c r="F7" s="130">
        <f aca="true" t="shared" si="0" ref="F7:P7">F8+F22+F60</f>
        <v>67376.42159999999</v>
      </c>
      <c r="G7" s="107">
        <f t="shared" si="0"/>
        <v>2508.7081000000003</v>
      </c>
      <c r="H7" s="107">
        <f t="shared" si="0"/>
        <v>5290.1973</v>
      </c>
      <c r="I7" s="107">
        <f t="shared" si="0"/>
        <v>3961.8624</v>
      </c>
      <c r="J7" s="107">
        <f t="shared" si="0"/>
        <v>9495.4154</v>
      </c>
      <c r="K7" s="107">
        <f t="shared" si="0"/>
        <v>9378.8531</v>
      </c>
      <c r="L7" s="107">
        <f t="shared" si="0"/>
        <v>4304.1077</v>
      </c>
      <c r="M7" s="107">
        <f t="shared" si="0"/>
        <v>7459.3999</v>
      </c>
      <c r="N7" s="107">
        <f t="shared" si="0"/>
        <v>7775.2263</v>
      </c>
      <c r="O7" s="107">
        <f t="shared" si="0"/>
        <v>4964.915799999999</v>
      </c>
      <c r="P7" s="107">
        <f t="shared" si="0"/>
        <v>12237.7356</v>
      </c>
    </row>
    <row r="8" spans="1:16" ht="16.5" customHeight="1">
      <c r="A8" s="220">
        <v>1</v>
      </c>
      <c r="B8" s="221" t="s">
        <v>40</v>
      </c>
      <c r="C8" s="222" t="s">
        <v>41</v>
      </c>
      <c r="D8" s="223"/>
      <c r="E8" s="287">
        <f aca="true" t="shared" si="1" ref="E8:E73">F8-D8</f>
        <v>52050.01265019999</v>
      </c>
      <c r="F8" s="107">
        <f>SUM(F9,F13:F17,F19:F21)</f>
        <v>52050.01265019999</v>
      </c>
      <c r="G8" s="107">
        <f aca="true" t="shared" si="2" ref="G8:P8">SUM(G9,G13:G17,G19:G21)</f>
        <v>1607.7386000000001</v>
      </c>
      <c r="H8" s="107">
        <f t="shared" si="2"/>
        <v>3480.537894</v>
      </c>
      <c r="I8" s="107">
        <f t="shared" si="2"/>
        <v>2042.4787766999998</v>
      </c>
      <c r="J8" s="107">
        <f t="shared" si="2"/>
        <v>7735.793385714285</v>
      </c>
      <c r="K8" s="107">
        <f t="shared" si="2"/>
        <v>7076.150114285714</v>
      </c>
      <c r="L8" s="107">
        <f t="shared" si="2"/>
        <v>3431.0287</v>
      </c>
      <c r="M8" s="107">
        <f t="shared" si="2"/>
        <v>6081.045050000001</v>
      </c>
      <c r="N8" s="107">
        <f t="shared" si="2"/>
        <v>5903.51342</v>
      </c>
      <c r="O8" s="107">
        <f t="shared" si="2"/>
        <v>4303.231499999999</v>
      </c>
      <c r="P8" s="107">
        <f t="shared" si="2"/>
        <v>10388.495209499999</v>
      </c>
    </row>
    <row r="9" spans="1:16" ht="16.5" customHeight="1">
      <c r="A9" s="224" t="s">
        <v>42</v>
      </c>
      <c r="B9" s="225" t="s">
        <v>43</v>
      </c>
      <c r="C9" s="226" t="s">
        <v>44</v>
      </c>
      <c r="D9" s="227"/>
      <c r="E9" s="288">
        <f t="shared" si="1"/>
        <v>49.333999999999996</v>
      </c>
      <c r="F9" s="103">
        <f aca="true" t="shared" si="3" ref="F9:F21">SUM(G9:P9)</f>
        <v>49.333999999999996</v>
      </c>
      <c r="G9" s="103">
        <v>0</v>
      </c>
      <c r="H9" s="103">
        <v>0</v>
      </c>
      <c r="I9" s="103">
        <v>0</v>
      </c>
      <c r="J9" s="103">
        <v>16.3991</v>
      </c>
      <c r="K9" s="103">
        <v>26.1228</v>
      </c>
      <c r="L9" s="103">
        <v>4.1737</v>
      </c>
      <c r="M9" s="103">
        <v>0</v>
      </c>
      <c r="N9" s="103">
        <v>0</v>
      </c>
      <c r="O9" s="103">
        <v>0</v>
      </c>
      <c r="P9" s="103">
        <v>2.6384</v>
      </c>
    </row>
    <row r="10" spans="1:16" ht="16.5" customHeight="1">
      <c r="A10" s="228"/>
      <c r="B10" s="229" t="s">
        <v>45</v>
      </c>
      <c r="C10" s="230" t="s">
        <v>46</v>
      </c>
      <c r="D10" s="231"/>
      <c r="E10" s="289">
        <f t="shared" si="1"/>
        <v>0</v>
      </c>
      <c r="F10" s="105">
        <f t="shared" si="3"/>
        <v>0</v>
      </c>
      <c r="G10" s="105">
        <v>0</v>
      </c>
      <c r="H10" s="105">
        <v>0</v>
      </c>
      <c r="I10" s="105">
        <v>0</v>
      </c>
      <c r="J10" s="105">
        <v>0</v>
      </c>
      <c r="K10" s="105">
        <v>0</v>
      </c>
      <c r="L10" s="105">
        <v>0</v>
      </c>
      <c r="M10" s="105">
        <v>0</v>
      </c>
      <c r="N10" s="105">
        <v>0</v>
      </c>
      <c r="O10" s="105">
        <v>0</v>
      </c>
      <c r="P10" s="105">
        <v>0</v>
      </c>
    </row>
    <row r="11" spans="1:16" ht="16.5" customHeight="1" hidden="1">
      <c r="A11" s="228"/>
      <c r="B11" s="229"/>
      <c r="C11" s="230"/>
      <c r="D11" s="231"/>
      <c r="E11" s="289"/>
      <c r="F11" s="105"/>
      <c r="G11" s="105"/>
      <c r="H11" s="105"/>
      <c r="I11" s="105"/>
      <c r="J11" s="105"/>
      <c r="K11" s="105"/>
      <c r="L11" s="105"/>
      <c r="M11" s="105"/>
      <c r="N11" s="105"/>
      <c r="O11" s="105"/>
      <c r="P11" s="105"/>
    </row>
    <row r="12" spans="1:16" ht="16.5" customHeight="1" hidden="1">
      <c r="A12" s="228"/>
      <c r="B12" s="229"/>
      <c r="C12" s="230"/>
      <c r="D12" s="231"/>
      <c r="E12" s="289"/>
      <c r="F12" s="105"/>
      <c r="G12" s="105"/>
      <c r="H12" s="105"/>
      <c r="I12" s="105"/>
      <c r="J12" s="105"/>
      <c r="K12" s="105"/>
      <c r="L12" s="105"/>
      <c r="M12" s="105"/>
      <c r="N12" s="105"/>
      <c r="O12" s="105"/>
      <c r="P12" s="105"/>
    </row>
    <row r="13" spans="1:16" ht="16.5" customHeight="1">
      <c r="A13" s="224" t="s">
        <v>51</v>
      </c>
      <c r="B13" s="212" t="s">
        <v>52</v>
      </c>
      <c r="C13" s="226" t="s">
        <v>53</v>
      </c>
      <c r="D13" s="227"/>
      <c r="E13" s="290">
        <f t="shared" si="1"/>
        <v>181.552</v>
      </c>
      <c r="F13" s="103">
        <f t="shared" si="3"/>
        <v>181.552</v>
      </c>
      <c r="G13" s="103">
        <v>0</v>
      </c>
      <c r="H13" s="103">
        <v>9.792</v>
      </c>
      <c r="I13" s="103">
        <v>43.84309999999999</v>
      </c>
      <c r="J13" s="103">
        <v>0.8894</v>
      </c>
      <c r="K13" s="103">
        <v>25.6544</v>
      </c>
      <c r="L13" s="103">
        <v>8.152300000000004</v>
      </c>
      <c r="M13" s="103">
        <v>9.8998</v>
      </c>
      <c r="N13" s="103">
        <v>11.2802</v>
      </c>
      <c r="O13" s="103">
        <v>14.994</v>
      </c>
      <c r="P13" s="103">
        <v>57.0468</v>
      </c>
    </row>
    <row r="14" spans="1:16" ht="16.5" customHeight="1">
      <c r="A14" s="224" t="s">
        <v>54</v>
      </c>
      <c r="B14" s="225" t="s">
        <v>55</v>
      </c>
      <c r="C14" s="226" t="s">
        <v>56</v>
      </c>
      <c r="D14" s="227"/>
      <c r="E14" s="290">
        <f t="shared" si="1"/>
        <v>50065.8341502</v>
      </c>
      <c r="F14" s="103">
        <f t="shared" si="3"/>
        <v>50065.8341502</v>
      </c>
      <c r="G14" s="103">
        <v>1607.7386000000001</v>
      </c>
      <c r="H14" s="103">
        <v>3418.345894</v>
      </c>
      <c r="I14" s="103">
        <v>1972.8740767</v>
      </c>
      <c r="J14" s="103">
        <v>7700.252785714286</v>
      </c>
      <c r="K14" s="103">
        <v>6480.948014285714</v>
      </c>
      <c r="L14" s="103">
        <v>3154.261</v>
      </c>
      <c r="M14" s="103">
        <v>5267.8844500000005</v>
      </c>
      <c r="N14" s="103">
        <v>5859.19542</v>
      </c>
      <c r="O14" s="103">
        <v>4279.023899999999</v>
      </c>
      <c r="P14" s="103">
        <v>10325.310009499999</v>
      </c>
    </row>
    <row r="15" spans="1:16" ht="16.5" customHeight="1">
      <c r="A15" s="224" t="s">
        <v>57</v>
      </c>
      <c r="B15" s="232" t="s">
        <v>61</v>
      </c>
      <c r="C15" s="226" t="s">
        <v>62</v>
      </c>
      <c r="D15" s="227"/>
      <c r="E15" s="290">
        <f t="shared" si="1"/>
        <v>0</v>
      </c>
      <c r="F15" s="103">
        <f t="shared" si="3"/>
        <v>0</v>
      </c>
      <c r="G15" s="103">
        <v>0</v>
      </c>
      <c r="H15" s="103">
        <v>0</v>
      </c>
      <c r="I15" s="103">
        <v>0</v>
      </c>
      <c r="J15" s="103">
        <v>0</v>
      </c>
      <c r="K15" s="103">
        <v>0</v>
      </c>
      <c r="L15" s="103">
        <v>0</v>
      </c>
      <c r="M15" s="103">
        <v>0</v>
      </c>
      <c r="N15" s="103">
        <v>0</v>
      </c>
      <c r="O15" s="103">
        <v>0</v>
      </c>
      <c r="P15" s="103">
        <v>0</v>
      </c>
    </row>
    <row r="16" spans="1:16" s="43" customFormat="1" ht="16.5" customHeight="1">
      <c r="A16" s="224" t="s">
        <v>60</v>
      </c>
      <c r="B16" s="232" t="s">
        <v>64</v>
      </c>
      <c r="C16" s="226" t="s">
        <v>65</v>
      </c>
      <c r="D16" s="227"/>
      <c r="E16" s="290">
        <f t="shared" si="1"/>
        <v>0</v>
      </c>
      <c r="F16" s="103">
        <f t="shared" si="3"/>
        <v>0</v>
      </c>
      <c r="G16" s="103">
        <v>0</v>
      </c>
      <c r="H16" s="103">
        <v>0</v>
      </c>
      <c r="I16" s="103">
        <v>0</v>
      </c>
      <c r="J16" s="103">
        <v>0</v>
      </c>
      <c r="K16" s="103">
        <v>0</v>
      </c>
      <c r="L16" s="103">
        <v>0</v>
      </c>
      <c r="M16" s="103">
        <v>0</v>
      </c>
      <c r="N16" s="103">
        <v>0</v>
      </c>
      <c r="O16" s="103">
        <v>0</v>
      </c>
      <c r="P16" s="103">
        <v>0</v>
      </c>
    </row>
    <row r="17" spans="1:16" ht="16.5" customHeight="1">
      <c r="A17" s="224" t="s">
        <v>63</v>
      </c>
      <c r="B17" s="232" t="s">
        <v>222</v>
      </c>
      <c r="C17" s="226" t="s">
        <v>59</v>
      </c>
      <c r="D17" s="227"/>
      <c r="E17" s="290">
        <f>F17-D17</f>
        <v>0</v>
      </c>
      <c r="F17" s="103">
        <f t="shared" si="3"/>
        <v>0</v>
      </c>
      <c r="G17" s="103">
        <v>0</v>
      </c>
      <c r="H17" s="103">
        <v>0</v>
      </c>
      <c r="I17" s="103">
        <v>0</v>
      </c>
      <c r="J17" s="103">
        <v>0</v>
      </c>
      <c r="K17" s="103">
        <v>0</v>
      </c>
      <c r="L17" s="103">
        <v>0</v>
      </c>
      <c r="M17" s="103">
        <v>0</v>
      </c>
      <c r="N17" s="103">
        <v>0</v>
      </c>
      <c r="O17" s="103">
        <v>0</v>
      </c>
      <c r="P17" s="103">
        <v>0</v>
      </c>
    </row>
    <row r="18" spans="1:16" ht="16.5" customHeight="1">
      <c r="A18" s="224"/>
      <c r="B18" s="310" t="s">
        <v>266</v>
      </c>
      <c r="C18" s="27" t="s">
        <v>267</v>
      </c>
      <c r="D18" s="227"/>
      <c r="E18" s="290"/>
      <c r="F18" s="103">
        <f t="shared" si="3"/>
        <v>0</v>
      </c>
      <c r="G18" s="103">
        <v>0</v>
      </c>
      <c r="H18" s="103">
        <v>0</v>
      </c>
      <c r="I18" s="103">
        <v>0</v>
      </c>
      <c r="J18" s="103">
        <v>0</v>
      </c>
      <c r="K18" s="103">
        <v>0</v>
      </c>
      <c r="L18" s="103">
        <v>0</v>
      </c>
      <c r="M18" s="103">
        <v>0</v>
      </c>
      <c r="N18" s="103">
        <v>0</v>
      </c>
      <c r="O18" s="103">
        <v>0</v>
      </c>
      <c r="P18" s="103">
        <v>0</v>
      </c>
    </row>
    <row r="19" spans="1:16" s="43" customFormat="1" ht="16.5" customHeight="1">
      <c r="A19" s="224" t="s">
        <v>66</v>
      </c>
      <c r="B19" s="225" t="s">
        <v>67</v>
      </c>
      <c r="C19" s="226" t="s">
        <v>68</v>
      </c>
      <c r="D19" s="227"/>
      <c r="E19" s="290">
        <f t="shared" si="1"/>
        <v>327.3198</v>
      </c>
      <c r="F19" s="103">
        <f t="shared" si="3"/>
        <v>327.3198</v>
      </c>
      <c r="G19" s="103">
        <v>0</v>
      </c>
      <c r="H19" s="103">
        <v>0</v>
      </c>
      <c r="I19" s="103">
        <v>23.655200000000008</v>
      </c>
      <c r="J19" s="103">
        <v>12.7171</v>
      </c>
      <c r="K19" s="103">
        <v>104.0549</v>
      </c>
      <c r="L19" s="103">
        <v>111.3904</v>
      </c>
      <c r="M19" s="103">
        <v>43.9908</v>
      </c>
      <c r="N19" s="103">
        <v>28.2978</v>
      </c>
      <c r="O19" s="103">
        <v>3.2136</v>
      </c>
      <c r="P19" s="103">
        <v>0</v>
      </c>
    </row>
    <row r="20" spans="1:16" s="43" customFormat="1" ht="16.5" customHeight="1">
      <c r="A20" s="224" t="s">
        <v>69</v>
      </c>
      <c r="B20" s="225" t="s">
        <v>70</v>
      </c>
      <c r="C20" s="226" t="s">
        <v>71</v>
      </c>
      <c r="D20" s="227"/>
      <c r="E20" s="290">
        <f t="shared" si="1"/>
        <v>0</v>
      </c>
      <c r="F20" s="103">
        <f t="shared" si="3"/>
        <v>0</v>
      </c>
      <c r="G20" s="103">
        <v>0</v>
      </c>
      <c r="H20" s="103">
        <v>0</v>
      </c>
      <c r="I20" s="103">
        <v>0</v>
      </c>
      <c r="J20" s="103">
        <v>0</v>
      </c>
      <c r="K20" s="103">
        <v>0</v>
      </c>
      <c r="L20" s="103">
        <v>0</v>
      </c>
      <c r="M20" s="103">
        <v>0</v>
      </c>
      <c r="N20" s="103">
        <v>0</v>
      </c>
      <c r="O20" s="103">
        <v>0</v>
      </c>
      <c r="P20" s="103">
        <v>0</v>
      </c>
    </row>
    <row r="21" spans="1:16" s="43" customFormat="1" ht="16.5" customHeight="1">
      <c r="A21" s="122" t="s">
        <v>72</v>
      </c>
      <c r="B21" s="127" t="s">
        <v>73</v>
      </c>
      <c r="C21" s="27" t="s">
        <v>74</v>
      </c>
      <c r="D21" s="214"/>
      <c r="E21" s="291">
        <f t="shared" si="1"/>
        <v>1425.9727</v>
      </c>
      <c r="F21" s="103">
        <f t="shared" si="3"/>
        <v>1425.9727</v>
      </c>
      <c r="G21" s="103">
        <v>0</v>
      </c>
      <c r="H21" s="103">
        <v>52.4</v>
      </c>
      <c r="I21" s="103">
        <v>2.1064</v>
      </c>
      <c r="J21" s="103">
        <v>5.535</v>
      </c>
      <c r="K21" s="103">
        <v>439.37</v>
      </c>
      <c r="L21" s="103">
        <v>153.0513</v>
      </c>
      <c r="M21" s="103">
        <v>759.27</v>
      </c>
      <c r="N21" s="103">
        <v>4.74</v>
      </c>
      <c r="O21" s="103">
        <v>6</v>
      </c>
      <c r="P21" s="103">
        <v>3.5</v>
      </c>
    </row>
    <row r="22" spans="1:16" s="43" customFormat="1" ht="16.5" customHeight="1">
      <c r="A22" s="220">
        <v>2</v>
      </c>
      <c r="B22" s="221" t="s">
        <v>75</v>
      </c>
      <c r="C22" s="222" t="s">
        <v>76</v>
      </c>
      <c r="D22" s="223"/>
      <c r="E22" s="287">
        <f t="shared" si="1"/>
        <v>15326.408949800001</v>
      </c>
      <c r="F22" s="107">
        <f aca="true" t="shared" si="4" ref="F22:P22">SUM(F23:F31,F48:F59)</f>
        <v>15326.408949800001</v>
      </c>
      <c r="G22" s="107">
        <f t="shared" si="4"/>
        <v>900.9695</v>
      </c>
      <c r="H22" s="107">
        <f t="shared" si="4"/>
        <v>1809.6594060000002</v>
      </c>
      <c r="I22" s="107">
        <f t="shared" si="4"/>
        <v>1919.3836233000002</v>
      </c>
      <c r="J22" s="107">
        <f t="shared" si="4"/>
        <v>1759.6220142857144</v>
      </c>
      <c r="K22" s="107">
        <f t="shared" si="4"/>
        <v>2302.702985714286</v>
      </c>
      <c r="L22" s="107">
        <f t="shared" si="4"/>
        <v>873.0790000000001</v>
      </c>
      <c r="M22" s="107">
        <f t="shared" si="4"/>
        <v>1378.35485</v>
      </c>
      <c r="N22" s="107">
        <f t="shared" si="4"/>
        <v>1871.71288</v>
      </c>
      <c r="O22" s="107">
        <f t="shared" si="4"/>
        <v>661.6843</v>
      </c>
      <c r="P22" s="107">
        <f t="shared" si="4"/>
        <v>1849.2403905</v>
      </c>
    </row>
    <row r="23" spans="1:16" s="43" customFormat="1" ht="16.5" customHeight="1">
      <c r="A23" s="233" t="s">
        <v>77</v>
      </c>
      <c r="B23" s="234" t="s">
        <v>91</v>
      </c>
      <c r="C23" s="235" t="s">
        <v>92</v>
      </c>
      <c r="D23" s="236"/>
      <c r="E23" s="290">
        <f t="shared" si="1"/>
        <v>417.1368</v>
      </c>
      <c r="F23" s="116">
        <f aca="true" t="shared" si="5" ref="F23:F39">SUM(G23:P23)</f>
        <v>417.1368</v>
      </c>
      <c r="G23" s="116">
        <v>0</v>
      </c>
      <c r="H23" s="116">
        <v>300</v>
      </c>
      <c r="I23" s="116">
        <v>57.136799999999994</v>
      </c>
      <c r="J23" s="116">
        <v>0</v>
      </c>
      <c r="K23" s="116">
        <v>0</v>
      </c>
      <c r="L23" s="116">
        <v>0</v>
      </c>
      <c r="M23" s="116">
        <v>30</v>
      </c>
      <c r="N23" s="116">
        <v>30</v>
      </c>
      <c r="O23" s="116">
        <v>0</v>
      </c>
      <c r="P23" s="116">
        <v>0</v>
      </c>
    </row>
    <row r="24" spans="1:16" s="43" customFormat="1" ht="16.5" customHeight="1">
      <c r="A24" s="224" t="s">
        <v>79</v>
      </c>
      <c r="B24" s="237" t="s">
        <v>94</v>
      </c>
      <c r="C24" s="226" t="s">
        <v>95</v>
      </c>
      <c r="D24" s="227"/>
      <c r="E24" s="290">
        <f t="shared" si="1"/>
        <v>20.815300000000008</v>
      </c>
      <c r="F24" s="103">
        <f t="shared" si="5"/>
        <v>20.815300000000008</v>
      </c>
      <c r="G24" s="103">
        <v>0.3</v>
      </c>
      <c r="H24" s="103">
        <v>0.3</v>
      </c>
      <c r="I24" s="103">
        <v>17.715400000000002</v>
      </c>
      <c r="J24" s="103">
        <v>0.3</v>
      </c>
      <c r="K24" s="103">
        <v>0.3</v>
      </c>
      <c r="L24" s="103">
        <v>0.6999</v>
      </c>
      <c r="M24" s="103">
        <v>0.3</v>
      </c>
      <c r="N24" s="103">
        <v>0.3</v>
      </c>
      <c r="O24" s="103">
        <v>0.3</v>
      </c>
      <c r="P24" s="103">
        <v>0.3</v>
      </c>
    </row>
    <row r="25" spans="1:16" s="43" customFormat="1" ht="16.5" customHeight="1">
      <c r="A25" s="224" t="s">
        <v>81</v>
      </c>
      <c r="B25" s="225" t="s">
        <v>97</v>
      </c>
      <c r="C25" s="226" t="s">
        <v>98</v>
      </c>
      <c r="D25" s="227"/>
      <c r="E25" s="292">
        <f t="shared" si="1"/>
        <v>3340.0000000000005</v>
      </c>
      <c r="F25" s="103">
        <f t="shared" si="5"/>
        <v>3340.0000000000005</v>
      </c>
      <c r="G25" s="103">
        <v>241.35</v>
      </c>
      <c r="H25" s="103">
        <v>759.07</v>
      </c>
      <c r="I25" s="103">
        <v>0</v>
      </c>
      <c r="J25" s="103">
        <v>345.02</v>
      </c>
      <c r="K25" s="103">
        <v>1264.91</v>
      </c>
      <c r="L25" s="103">
        <v>0</v>
      </c>
      <c r="M25" s="103">
        <v>282.75</v>
      </c>
      <c r="N25" s="103">
        <v>446.9</v>
      </c>
      <c r="O25" s="103">
        <v>0</v>
      </c>
      <c r="P25" s="103">
        <v>0</v>
      </c>
    </row>
    <row r="26" spans="1:16" s="43" customFormat="1" ht="16.5" customHeight="1">
      <c r="A26" s="224" t="s">
        <v>84</v>
      </c>
      <c r="B26" s="225" t="s">
        <v>103</v>
      </c>
      <c r="C26" s="226" t="s">
        <v>104</v>
      </c>
      <c r="D26" s="227"/>
      <c r="E26" s="292">
        <f t="shared" si="1"/>
        <v>358.77</v>
      </c>
      <c r="F26" s="103">
        <f t="shared" si="5"/>
        <v>358.77</v>
      </c>
      <c r="G26" s="103">
        <v>0</v>
      </c>
      <c r="H26" s="103">
        <v>0</v>
      </c>
      <c r="I26" s="103">
        <v>125.50999999999999</v>
      </c>
      <c r="J26" s="103">
        <v>0</v>
      </c>
      <c r="K26" s="103">
        <v>0</v>
      </c>
      <c r="L26" s="103">
        <v>40.76</v>
      </c>
      <c r="M26" s="103">
        <v>50</v>
      </c>
      <c r="N26" s="103">
        <v>75</v>
      </c>
      <c r="O26" s="103">
        <v>67.5</v>
      </c>
      <c r="P26" s="103">
        <v>0</v>
      </c>
    </row>
    <row r="27" spans="1:16" s="43" customFormat="1" ht="16.5" customHeight="1">
      <c r="A27" s="224" t="s">
        <v>87</v>
      </c>
      <c r="B27" s="225" t="s">
        <v>106</v>
      </c>
      <c r="C27" s="226" t="s">
        <v>107</v>
      </c>
      <c r="D27" s="227"/>
      <c r="E27" s="290">
        <f t="shared" si="1"/>
        <v>444.43016</v>
      </c>
      <c r="F27" s="103">
        <f t="shared" si="5"/>
        <v>444.43016</v>
      </c>
      <c r="G27" s="103">
        <v>44.2106</v>
      </c>
      <c r="H27" s="103">
        <v>44.8247</v>
      </c>
      <c r="I27" s="103">
        <v>69.5229</v>
      </c>
      <c r="J27" s="103">
        <v>35.8041</v>
      </c>
      <c r="K27" s="103">
        <v>36.7998</v>
      </c>
      <c r="L27" s="103">
        <v>48.04730000000001</v>
      </c>
      <c r="M27" s="103">
        <v>34.6952</v>
      </c>
      <c r="N27" s="103">
        <v>62.6939</v>
      </c>
      <c r="O27" s="103">
        <v>33.8464</v>
      </c>
      <c r="P27" s="103">
        <v>33.985260000000004</v>
      </c>
    </row>
    <row r="28" spans="1:16" s="43" customFormat="1" ht="16.5" customHeight="1">
      <c r="A28" s="224" t="s">
        <v>90</v>
      </c>
      <c r="B28" s="238" t="s">
        <v>109</v>
      </c>
      <c r="C28" s="226" t="s">
        <v>110</v>
      </c>
      <c r="D28" s="227"/>
      <c r="E28" s="290">
        <f t="shared" si="1"/>
        <v>701.24346</v>
      </c>
      <c r="F28" s="103">
        <f t="shared" si="5"/>
        <v>701.24346</v>
      </c>
      <c r="G28" s="103">
        <v>37.596</v>
      </c>
      <c r="H28" s="103">
        <v>75.12676000000002</v>
      </c>
      <c r="I28" s="103">
        <v>140.1202</v>
      </c>
      <c r="J28" s="103">
        <v>47.6951</v>
      </c>
      <c r="K28" s="103">
        <v>67.6536</v>
      </c>
      <c r="L28" s="103">
        <v>123.5764</v>
      </c>
      <c r="M28" s="103">
        <v>56.52069999999999</v>
      </c>
      <c r="N28" s="103">
        <v>54.5428</v>
      </c>
      <c r="O28" s="103">
        <v>34.28999999999999</v>
      </c>
      <c r="P28" s="103">
        <v>64.12190000000001</v>
      </c>
    </row>
    <row r="29" spans="1:16" s="43" customFormat="1" ht="16.5" customHeight="1">
      <c r="A29" s="224" t="s">
        <v>93</v>
      </c>
      <c r="B29" s="225" t="s">
        <v>281</v>
      </c>
      <c r="C29" s="226" t="s">
        <v>115</v>
      </c>
      <c r="D29" s="227"/>
      <c r="E29" s="290">
        <f t="shared" si="1"/>
        <v>0</v>
      </c>
      <c r="F29" s="103">
        <f t="shared" si="5"/>
        <v>0</v>
      </c>
      <c r="G29" s="103">
        <v>0</v>
      </c>
      <c r="H29" s="103">
        <v>0</v>
      </c>
      <c r="I29" s="103">
        <v>0</v>
      </c>
      <c r="J29" s="103">
        <v>0</v>
      </c>
      <c r="K29" s="103">
        <v>0</v>
      </c>
      <c r="L29" s="103">
        <v>0</v>
      </c>
      <c r="M29" s="103">
        <v>0</v>
      </c>
      <c r="N29" s="103">
        <v>0</v>
      </c>
      <c r="O29" s="103">
        <v>0</v>
      </c>
      <c r="P29" s="103">
        <v>0</v>
      </c>
    </row>
    <row r="30" spans="1:16" ht="16.5" customHeight="1">
      <c r="A30" s="224" t="s">
        <v>96</v>
      </c>
      <c r="B30" s="128" t="s">
        <v>4</v>
      </c>
      <c r="C30" s="27" t="s">
        <v>112</v>
      </c>
      <c r="D30" s="215"/>
      <c r="E30" s="242">
        <f>F30-D30</f>
        <v>96.4564</v>
      </c>
      <c r="F30" s="103">
        <f t="shared" si="5"/>
        <v>96.4564</v>
      </c>
      <c r="G30" s="103">
        <v>5</v>
      </c>
      <c r="H30" s="103">
        <v>0</v>
      </c>
      <c r="I30" s="103">
        <v>4.6</v>
      </c>
      <c r="J30" s="103">
        <v>0</v>
      </c>
      <c r="K30" s="103">
        <v>0</v>
      </c>
      <c r="L30" s="103">
        <v>0</v>
      </c>
      <c r="M30" s="103">
        <v>10.7</v>
      </c>
      <c r="N30" s="103">
        <v>0</v>
      </c>
      <c r="O30" s="103">
        <v>39.937200000000004</v>
      </c>
      <c r="P30" s="103">
        <v>36.2192</v>
      </c>
    </row>
    <row r="31" spans="1:16" s="43" customFormat="1" ht="21" customHeight="1">
      <c r="A31" s="224" t="s">
        <v>99</v>
      </c>
      <c r="B31" s="238" t="s">
        <v>233</v>
      </c>
      <c r="C31" s="226" t="s">
        <v>138</v>
      </c>
      <c r="D31" s="227"/>
      <c r="E31" s="290">
        <f t="shared" si="1"/>
        <v>4262.8369164666665</v>
      </c>
      <c r="F31" s="103">
        <f t="shared" si="5"/>
        <v>4262.8369164666665</v>
      </c>
      <c r="G31" s="103">
        <f>SUM(G32:G47)</f>
        <v>237.84570000000002</v>
      </c>
      <c r="H31" s="103">
        <f aca="true" t="shared" si="6" ref="H31:P31">SUM(H32:H47)</f>
        <v>180.27734600000002</v>
      </c>
      <c r="I31" s="103">
        <f t="shared" si="6"/>
        <v>441.0427233</v>
      </c>
      <c r="J31" s="103">
        <f t="shared" si="6"/>
        <v>805.7396952380952</v>
      </c>
      <c r="K31" s="103">
        <f t="shared" si="6"/>
        <v>256.86857142857144</v>
      </c>
      <c r="L31" s="103">
        <f t="shared" si="6"/>
        <v>223.01279999999997</v>
      </c>
      <c r="M31" s="103">
        <f t="shared" si="6"/>
        <v>263.9233</v>
      </c>
      <c r="N31" s="103">
        <f t="shared" si="6"/>
        <v>250.03635000000006</v>
      </c>
      <c r="O31" s="103">
        <f t="shared" si="6"/>
        <v>221.77630000000005</v>
      </c>
      <c r="P31" s="103">
        <f t="shared" si="6"/>
        <v>1382.3141305000001</v>
      </c>
    </row>
    <row r="32" spans="1:16" s="24" customFormat="1" ht="16.5" customHeight="1">
      <c r="A32" s="21"/>
      <c r="B32" s="125" t="s">
        <v>234</v>
      </c>
      <c r="C32" s="126" t="s">
        <v>139</v>
      </c>
      <c r="D32" s="215"/>
      <c r="E32" s="289">
        <f t="shared" si="1"/>
        <v>2088.7598164666665</v>
      </c>
      <c r="F32" s="105">
        <f t="shared" si="5"/>
        <v>2088.7598164666665</v>
      </c>
      <c r="G32" s="105">
        <v>103.70840000000001</v>
      </c>
      <c r="H32" s="105">
        <v>122.691646</v>
      </c>
      <c r="I32" s="105">
        <v>377.7751233</v>
      </c>
      <c r="J32" s="105">
        <v>266.4358952380952</v>
      </c>
      <c r="K32" s="105">
        <v>223.45687142857145</v>
      </c>
      <c r="L32" s="105">
        <v>176.3431</v>
      </c>
      <c r="M32" s="105">
        <v>207.4515</v>
      </c>
      <c r="N32" s="105">
        <v>197.97185</v>
      </c>
      <c r="O32" s="105">
        <v>163.47990000000001</v>
      </c>
      <c r="P32" s="105">
        <v>249.4455305</v>
      </c>
    </row>
    <row r="33" spans="1:16" s="24" customFormat="1" ht="16.5" customHeight="1">
      <c r="A33" s="21"/>
      <c r="B33" s="125" t="s">
        <v>235</v>
      </c>
      <c r="C33" s="126" t="s">
        <v>140</v>
      </c>
      <c r="D33" s="215"/>
      <c r="E33" s="289">
        <f t="shared" si="1"/>
        <v>180.8573</v>
      </c>
      <c r="F33" s="105">
        <f t="shared" si="5"/>
        <v>180.8573</v>
      </c>
      <c r="G33" s="105">
        <v>12.9341</v>
      </c>
      <c r="H33" s="105">
        <v>0</v>
      </c>
      <c r="I33" s="105">
        <v>0.499</v>
      </c>
      <c r="J33" s="105">
        <v>61.2</v>
      </c>
      <c r="K33" s="105">
        <v>2.9599</v>
      </c>
      <c r="L33" s="105">
        <v>30.0643</v>
      </c>
      <c r="M33" s="105">
        <v>0</v>
      </c>
      <c r="N33" s="105">
        <v>28.8</v>
      </c>
      <c r="O33" s="105">
        <v>44.4</v>
      </c>
      <c r="P33" s="105">
        <v>0</v>
      </c>
    </row>
    <row r="34" spans="1:16" s="24" customFormat="1" ht="16.5" customHeight="1">
      <c r="A34" s="190"/>
      <c r="B34" s="311" t="s">
        <v>270</v>
      </c>
      <c r="C34" s="313" t="s">
        <v>143</v>
      </c>
      <c r="D34" s="239"/>
      <c r="E34" s="289">
        <f>F34-D34</f>
        <v>15.536999999999999</v>
      </c>
      <c r="F34" s="105">
        <f t="shared" si="5"/>
        <v>15.536999999999999</v>
      </c>
      <c r="G34" s="105">
        <v>0.454</v>
      </c>
      <c r="H34" s="105">
        <v>0.2382</v>
      </c>
      <c r="I34" s="105">
        <v>9.0646</v>
      </c>
      <c r="J34" s="105">
        <v>2</v>
      </c>
      <c r="K34" s="105">
        <v>0.83</v>
      </c>
      <c r="L34" s="105">
        <v>0.2</v>
      </c>
      <c r="M34" s="105">
        <v>0.2</v>
      </c>
      <c r="N34" s="105">
        <v>2.1003</v>
      </c>
      <c r="O34" s="105">
        <v>0.059</v>
      </c>
      <c r="P34" s="105">
        <v>0.3909</v>
      </c>
    </row>
    <row r="35" spans="1:16" s="24" customFormat="1" ht="16.5" customHeight="1">
      <c r="A35" s="190"/>
      <c r="B35" s="311" t="s">
        <v>271</v>
      </c>
      <c r="C35" s="313" t="s">
        <v>144</v>
      </c>
      <c r="D35" s="239"/>
      <c r="E35" s="289">
        <f>F35-D35</f>
        <v>8.2948</v>
      </c>
      <c r="F35" s="105">
        <f t="shared" si="5"/>
        <v>8.2948</v>
      </c>
      <c r="G35" s="105">
        <v>0.3033</v>
      </c>
      <c r="H35" s="105">
        <v>0.1136</v>
      </c>
      <c r="I35" s="105">
        <v>3.6427000000000005</v>
      </c>
      <c r="J35" s="105">
        <v>0.3219</v>
      </c>
      <c r="K35" s="105">
        <v>0.5222</v>
      </c>
      <c r="L35" s="105">
        <v>0.2628</v>
      </c>
      <c r="M35" s="105">
        <v>0.3406</v>
      </c>
      <c r="N35" s="105">
        <v>2.1791</v>
      </c>
      <c r="O35" s="105">
        <v>0.3054</v>
      </c>
      <c r="P35" s="105">
        <v>0.3032</v>
      </c>
    </row>
    <row r="36" spans="1:16" s="24" customFormat="1" ht="16.5" customHeight="1">
      <c r="A36" s="190"/>
      <c r="B36" s="311" t="s">
        <v>272</v>
      </c>
      <c r="C36" s="313" t="s">
        <v>145</v>
      </c>
      <c r="D36" s="239"/>
      <c r="E36" s="289">
        <f>F36-D36</f>
        <v>55.3283</v>
      </c>
      <c r="F36" s="105">
        <f t="shared" si="5"/>
        <v>55.3283</v>
      </c>
      <c r="G36" s="105">
        <v>4.0935</v>
      </c>
      <c r="H36" s="105">
        <v>2.4093</v>
      </c>
      <c r="I36" s="105">
        <v>13.829799999999999</v>
      </c>
      <c r="J36" s="105">
        <v>4.3277</v>
      </c>
      <c r="K36" s="105">
        <v>8.751100000000001</v>
      </c>
      <c r="L36" s="105">
        <v>5.719899999999999</v>
      </c>
      <c r="M36" s="105">
        <v>3.1841</v>
      </c>
      <c r="N36" s="105">
        <v>5.4822</v>
      </c>
      <c r="O36" s="105">
        <v>3.7975</v>
      </c>
      <c r="P36" s="105">
        <v>3.7332</v>
      </c>
    </row>
    <row r="37" spans="1:16" s="24" customFormat="1" ht="16.5" customHeight="1">
      <c r="A37" s="190"/>
      <c r="B37" s="311" t="s">
        <v>273</v>
      </c>
      <c r="C37" s="313" t="s">
        <v>146</v>
      </c>
      <c r="D37" s="239"/>
      <c r="E37" s="289">
        <f>F37-D37</f>
        <v>19.5567</v>
      </c>
      <c r="F37" s="105">
        <f t="shared" si="5"/>
        <v>19.5567</v>
      </c>
      <c r="G37" s="105">
        <v>1.572</v>
      </c>
      <c r="H37" s="105">
        <v>3.1455</v>
      </c>
      <c r="I37" s="105">
        <v>1.7521</v>
      </c>
      <c r="J37" s="105">
        <v>1.5</v>
      </c>
      <c r="K37" s="105">
        <v>1.1812</v>
      </c>
      <c r="L37" s="105">
        <v>1.6331</v>
      </c>
      <c r="M37" s="105">
        <v>2.3671</v>
      </c>
      <c r="N37" s="105">
        <v>2.8169</v>
      </c>
      <c r="O37" s="105">
        <v>1</v>
      </c>
      <c r="P37" s="105">
        <v>2.5888</v>
      </c>
    </row>
    <row r="38" spans="1:16" s="24" customFormat="1" ht="16.5" customHeight="1">
      <c r="A38" s="21"/>
      <c r="B38" s="125" t="s">
        <v>236</v>
      </c>
      <c r="C38" s="126" t="s">
        <v>141</v>
      </c>
      <c r="D38" s="215"/>
      <c r="E38" s="289">
        <f t="shared" si="1"/>
        <v>1630.4636</v>
      </c>
      <c r="F38" s="105">
        <f t="shared" si="5"/>
        <v>1630.4636</v>
      </c>
      <c r="G38" s="105">
        <v>0</v>
      </c>
      <c r="H38" s="105">
        <v>1.2571999999999999</v>
      </c>
      <c r="I38" s="105">
        <v>12.2854</v>
      </c>
      <c r="J38" s="105">
        <v>464.3953</v>
      </c>
      <c r="K38" s="105">
        <v>0.8329</v>
      </c>
      <c r="L38" s="105">
        <v>0.2993</v>
      </c>
      <c r="M38" s="105">
        <v>40.4302</v>
      </c>
      <c r="N38" s="105">
        <v>0.09970000000000001</v>
      </c>
      <c r="O38" s="105">
        <v>1.0029</v>
      </c>
      <c r="P38" s="105">
        <v>1109.8607000000002</v>
      </c>
    </row>
    <row r="39" spans="1:16" s="24" customFormat="1" ht="16.5" customHeight="1">
      <c r="A39" s="21"/>
      <c r="B39" s="125" t="s">
        <v>279</v>
      </c>
      <c r="C39" s="126" t="s">
        <v>142</v>
      </c>
      <c r="D39" s="215"/>
      <c r="E39" s="289">
        <f t="shared" si="1"/>
        <v>0.8248</v>
      </c>
      <c r="F39" s="105">
        <f t="shared" si="5"/>
        <v>0.8248</v>
      </c>
      <c r="G39" s="105">
        <v>0</v>
      </c>
      <c r="H39" s="105">
        <v>0.0249</v>
      </c>
      <c r="I39" s="105">
        <v>0.397</v>
      </c>
      <c r="J39" s="105">
        <v>0.0603</v>
      </c>
      <c r="K39" s="105">
        <v>0.0297</v>
      </c>
      <c r="L39" s="105">
        <v>0.0589</v>
      </c>
      <c r="M39" s="105">
        <v>0.1158</v>
      </c>
      <c r="N39" s="105">
        <v>0.0395</v>
      </c>
      <c r="O39" s="105">
        <v>0.0987</v>
      </c>
      <c r="P39" s="105">
        <v>0</v>
      </c>
    </row>
    <row r="40" spans="1:16" s="24" customFormat="1" ht="16.5" customHeight="1">
      <c r="A40" s="21"/>
      <c r="B40" s="309" t="s">
        <v>268</v>
      </c>
      <c r="C40" s="126" t="s">
        <v>269</v>
      </c>
      <c r="D40" s="215"/>
      <c r="E40" s="289"/>
      <c r="F40" s="105"/>
      <c r="G40" s="105"/>
      <c r="H40" s="105"/>
      <c r="I40" s="105"/>
      <c r="J40" s="105"/>
      <c r="K40" s="105"/>
      <c r="L40" s="105"/>
      <c r="M40" s="105"/>
      <c r="N40" s="105"/>
      <c r="O40" s="105"/>
      <c r="P40" s="105"/>
    </row>
    <row r="41" spans="1:16" s="315" customFormat="1" ht="16.5" customHeight="1">
      <c r="A41" s="314"/>
      <c r="B41" s="311" t="s">
        <v>274</v>
      </c>
      <c r="C41" s="313" t="s">
        <v>117</v>
      </c>
      <c r="D41" s="239"/>
      <c r="E41" s="289">
        <f>F41-D41</f>
        <v>0.45</v>
      </c>
      <c r="F41" s="105">
        <f aca="true" t="shared" si="7" ref="F41:F74">SUM(G41:P41)</f>
        <v>0.45</v>
      </c>
      <c r="G41" s="105">
        <v>0</v>
      </c>
      <c r="H41" s="105">
        <v>0</v>
      </c>
      <c r="I41" s="105">
        <v>0</v>
      </c>
      <c r="J41" s="105">
        <v>0.04</v>
      </c>
      <c r="K41" s="105">
        <v>0</v>
      </c>
      <c r="L41" s="105">
        <v>0.02</v>
      </c>
      <c r="M41" s="105">
        <v>0</v>
      </c>
      <c r="N41" s="105">
        <v>0.39</v>
      </c>
      <c r="O41" s="105">
        <v>0</v>
      </c>
      <c r="P41" s="105">
        <v>0</v>
      </c>
    </row>
    <row r="42" spans="1:16" s="315" customFormat="1" ht="16.5" customHeight="1">
      <c r="A42" s="314"/>
      <c r="B42" s="311" t="s">
        <v>275</v>
      </c>
      <c r="C42" s="313" t="s">
        <v>123</v>
      </c>
      <c r="D42" s="239"/>
      <c r="E42" s="289">
        <f>F42-D42</f>
        <v>41.318999999999996</v>
      </c>
      <c r="F42" s="105">
        <f t="shared" si="7"/>
        <v>41.318999999999996</v>
      </c>
      <c r="G42" s="105">
        <v>0</v>
      </c>
      <c r="H42" s="105">
        <v>35</v>
      </c>
      <c r="I42" s="105">
        <v>1.5497999999999998</v>
      </c>
      <c r="J42" s="105">
        <v>0</v>
      </c>
      <c r="K42" s="105">
        <v>0.5714</v>
      </c>
      <c r="L42" s="105">
        <v>0.4492</v>
      </c>
      <c r="M42" s="105">
        <v>0</v>
      </c>
      <c r="N42" s="105">
        <v>1.7486</v>
      </c>
      <c r="O42" s="105">
        <v>0</v>
      </c>
      <c r="P42" s="105">
        <v>2</v>
      </c>
    </row>
    <row r="43" spans="1:16" s="315" customFormat="1" ht="16.5" customHeight="1">
      <c r="A43" s="314"/>
      <c r="B43" s="311" t="s">
        <v>276</v>
      </c>
      <c r="C43" s="313" t="s">
        <v>126</v>
      </c>
      <c r="D43" s="239"/>
      <c r="E43" s="289">
        <f>F43-D43</f>
        <v>14.4408</v>
      </c>
      <c r="F43" s="105">
        <f t="shared" si="7"/>
        <v>14.4408</v>
      </c>
      <c r="G43" s="105">
        <v>4.3061</v>
      </c>
      <c r="H43" s="105">
        <v>1.2937</v>
      </c>
      <c r="I43" s="105">
        <v>1.3627</v>
      </c>
      <c r="J43" s="105">
        <v>0.287</v>
      </c>
      <c r="K43" s="105">
        <v>1.0815</v>
      </c>
      <c r="L43" s="105">
        <v>0.4726</v>
      </c>
      <c r="M43" s="105">
        <v>0.8468</v>
      </c>
      <c r="N43" s="105">
        <v>1.7279</v>
      </c>
      <c r="O43" s="105">
        <v>0.5335</v>
      </c>
      <c r="P43" s="105">
        <v>2.529</v>
      </c>
    </row>
    <row r="44" spans="1:16" s="73" customFormat="1" ht="16.5" customHeight="1">
      <c r="A44" s="314"/>
      <c r="B44" s="312" t="s">
        <v>277</v>
      </c>
      <c r="C44" s="313" t="s">
        <v>131</v>
      </c>
      <c r="D44" s="239"/>
      <c r="E44" s="289">
        <f>F44-D44</f>
        <v>200.13490000000002</v>
      </c>
      <c r="F44" s="105">
        <f t="shared" si="7"/>
        <v>200.13490000000002</v>
      </c>
      <c r="G44" s="105">
        <v>109.9743</v>
      </c>
      <c r="H44" s="105">
        <v>13.603299999999999</v>
      </c>
      <c r="I44" s="105">
        <v>18.5028</v>
      </c>
      <c r="J44" s="105">
        <v>4.497199999999999</v>
      </c>
      <c r="K44" s="105">
        <v>16.3709</v>
      </c>
      <c r="L44" s="105">
        <v>7.0866</v>
      </c>
      <c r="M44" s="105">
        <v>7.3676</v>
      </c>
      <c r="N44" s="105">
        <v>5.8717</v>
      </c>
      <c r="O44" s="105">
        <v>6.1577</v>
      </c>
      <c r="P44" s="105">
        <v>10.7028</v>
      </c>
    </row>
    <row r="45" spans="1:16" s="24" customFormat="1" ht="16.5" customHeight="1">
      <c r="A45" s="21"/>
      <c r="B45" s="125" t="s">
        <v>280</v>
      </c>
      <c r="C45" s="126" t="s">
        <v>11</v>
      </c>
      <c r="D45" s="215"/>
      <c r="E45" s="289">
        <f t="shared" si="1"/>
        <v>0</v>
      </c>
      <c r="F45" s="105">
        <f t="shared" si="7"/>
        <v>0</v>
      </c>
      <c r="G45" s="105">
        <v>0</v>
      </c>
      <c r="H45" s="105">
        <v>0</v>
      </c>
      <c r="I45" s="105">
        <v>0</v>
      </c>
      <c r="J45" s="105">
        <v>0</v>
      </c>
      <c r="K45" s="105">
        <v>0</v>
      </c>
      <c r="L45" s="105">
        <v>0</v>
      </c>
      <c r="M45" s="105">
        <v>0</v>
      </c>
      <c r="N45" s="105">
        <v>0</v>
      </c>
      <c r="O45" s="105">
        <v>0</v>
      </c>
      <c r="P45" s="105">
        <v>0</v>
      </c>
    </row>
    <row r="46" spans="1:16" s="24" customFormat="1" ht="16.5" customHeight="1">
      <c r="A46" s="21"/>
      <c r="B46" s="125" t="s">
        <v>278</v>
      </c>
      <c r="C46" s="126" t="s">
        <v>147</v>
      </c>
      <c r="D46" s="215"/>
      <c r="E46" s="289">
        <f t="shared" si="1"/>
        <v>0</v>
      </c>
      <c r="F46" s="105">
        <f t="shared" si="7"/>
        <v>0</v>
      </c>
      <c r="G46" s="105">
        <v>0</v>
      </c>
      <c r="H46" s="105">
        <v>0</v>
      </c>
      <c r="I46" s="105">
        <v>0</v>
      </c>
      <c r="J46" s="105">
        <v>0</v>
      </c>
      <c r="K46" s="105">
        <v>0</v>
      </c>
      <c r="L46" s="105">
        <v>0</v>
      </c>
      <c r="M46" s="105">
        <v>0</v>
      </c>
      <c r="N46" s="105">
        <v>0</v>
      </c>
      <c r="O46" s="105">
        <v>0</v>
      </c>
      <c r="P46" s="105">
        <v>0</v>
      </c>
    </row>
    <row r="47" spans="1:16" s="24" customFormat="1" ht="16.5" customHeight="1">
      <c r="A47" s="21"/>
      <c r="B47" s="125" t="s">
        <v>237</v>
      </c>
      <c r="C47" s="126" t="s">
        <v>148</v>
      </c>
      <c r="D47" s="215"/>
      <c r="E47" s="289">
        <f t="shared" si="1"/>
        <v>6.8698999999999995</v>
      </c>
      <c r="F47" s="105">
        <f t="shared" si="7"/>
        <v>6.8698999999999995</v>
      </c>
      <c r="G47" s="105">
        <v>0.5</v>
      </c>
      <c r="H47" s="105">
        <v>0.5</v>
      </c>
      <c r="I47" s="105">
        <v>0.3817</v>
      </c>
      <c r="J47" s="105">
        <v>0.6743999999999999</v>
      </c>
      <c r="K47" s="105">
        <v>0.2809</v>
      </c>
      <c r="L47" s="105">
        <v>0.403</v>
      </c>
      <c r="M47" s="105">
        <v>1.6196</v>
      </c>
      <c r="N47" s="105">
        <v>0.8086</v>
      </c>
      <c r="O47" s="105">
        <v>0.9417</v>
      </c>
      <c r="P47" s="105">
        <v>0.76</v>
      </c>
    </row>
    <row r="48" spans="1:16" s="43" customFormat="1" ht="16.5" customHeight="1">
      <c r="A48" s="122" t="s">
        <v>102</v>
      </c>
      <c r="B48" s="123" t="s">
        <v>119</v>
      </c>
      <c r="C48" s="27" t="s">
        <v>120</v>
      </c>
      <c r="D48" s="213"/>
      <c r="E48" s="290">
        <f t="shared" si="1"/>
        <v>0</v>
      </c>
      <c r="F48" s="103">
        <f t="shared" si="7"/>
        <v>0</v>
      </c>
      <c r="G48" s="103">
        <v>0</v>
      </c>
      <c r="H48" s="103">
        <v>0</v>
      </c>
      <c r="I48" s="103">
        <v>0</v>
      </c>
      <c r="J48" s="103">
        <v>0</v>
      </c>
      <c r="K48" s="103">
        <v>0</v>
      </c>
      <c r="L48" s="103">
        <v>0</v>
      </c>
      <c r="M48" s="103">
        <v>0</v>
      </c>
      <c r="N48" s="103">
        <v>0</v>
      </c>
      <c r="O48" s="103">
        <v>0</v>
      </c>
      <c r="P48" s="103">
        <v>0</v>
      </c>
    </row>
    <row r="49" spans="1:16" ht="16.5" customHeight="1">
      <c r="A49" s="122" t="s">
        <v>105</v>
      </c>
      <c r="B49" s="123" t="s">
        <v>150</v>
      </c>
      <c r="C49" s="27" t="s">
        <v>151</v>
      </c>
      <c r="D49" s="215"/>
      <c r="E49" s="243">
        <f>F49-D49</f>
        <v>10.7316</v>
      </c>
      <c r="F49" s="103">
        <f>SUM(G49:P49)</f>
        <v>10.7316</v>
      </c>
      <c r="G49" s="103">
        <v>1.219</v>
      </c>
      <c r="H49" s="103">
        <v>0.6405000000000001</v>
      </c>
      <c r="I49" s="103">
        <v>0.8708</v>
      </c>
      <c r="J49" s="103">
        <v>1.076</v>
      </c>
      <c r="K49" s="103">
        <v>2.2572</v>
      </c>
      <c r="L49" s="103">
        <v>0.42</v>
      </c>
      <c r="M49" s="103">
        <v>1.2807</v>
      </c>
      <c r="N49" s="103">
        <v>1.0235</v>
      </c>
      <c r="O49" s="103">
        <v>0.7584</v>
      </c>
      <c r="P49" s="103">
        <v>1.1855</v>
      </c>
    </row>
    <row r="50" spans="1:16" ht="16.5" customHeight="1">
      <c r="A50" s="122" t="s">
        <v>108</v>
      </c>
      <c r="B50" s="128" t="s">
        <v>153</v>
      </c>
      <c r="C50" s="27" t="s">
        <v>154</v>
      </c>
      <c r="D50" s="215"/>
      <c r="E50" s="243">
        <f>F50-D50</f>
        <v>100.64620000000001</v>
      </c>
      <c r="F50" s="103">
        <f>SUM(G50:P50)</f>
        <v>100.64620000000001</v>
      </c>
      <c r="G50" s="103">
        <v>3.3428999999999998</v>
      </c>
      <c r="H50" s="103">
        <v>0</v>
      </c>
      <c r="I50" s="103">
        <v>89.8089</v>
      </c>
      <c r="J50" s="103">
        <v>0</v>
      </c>
      <c r="K50" s="103">
        <v>0</v>
      </c>
      <c r="L50" s="103">
        <v>3.3529</v>
      </c>
      <c r="M50" s="103">
        <v>0.0455</v>
      </c>
      <c r="N50" s="103">
        <v>3.2960000000000003</v>
      </c>
      <c r="O50" s="103">
        <v>0</v>
      </c>
      <c r="P50" s="103">
        <v>0.8</v>
      </c>
    </row>
    <row r="51" spans="1:16" s="43" customFormat="1" ht="16.5" customHeight="1">
      <c r="A51" s="122" t="s">
        <v>111</v>
      </c>
      <c r="B51" s="225" t="s">
        <v>228</v>
      </c>
      <c r="C51" s="226" t="s">
        <v>78</v>
      </c>
      <c r="D51" s="227"/>
      <c r="E51" s="290">
        <f t="shared" si="1"/>
        <v>2325.299983333334</v>
      </c>
      <c r="F51" s="103">
        <f t="shared" si="7"/>
        <v>2325.299983333334</v>
      </c>
      <c r="G51" s="103">
        <v>305.9539</v>
      </c>
      <c r="H51" s="109">
        <v>337.8933</v>
      </c>
      <c r="I51" s="109">
        <v>1.2789769243681803E-13</v>
      </c>
      <c r="J51" s="109">
        <v>347.52741904761905</v>
      </c>
      <c r="K51" s="109">
        <v>383.35031428571426</v>
      </c>
      <c r="L51" s="109">
        <v>297.2896</v>
      </c>
      <c r="M51" s="109">
        <v>357.71105</v>
      </c>
      <c r="N51" s="109">
        <v>1.2789769243681803E-13</v>
      </c>
      <c r="O51" s="109">
        <v>141.1555</v>
      </c>
      <c r="P51" s="109">
        <v>154.4189</v>
      </c>
    </row>
    <row r="52" spans="1:16" s="43" customFormat="1" ht="16.5" customHeight="1">
      <c r="A52" s="122" t="s">
        <v>113</v>
      </c>
      <c r="B52" s="225" t="s">
        <v>229</v>
      </c>
      <c r="C52" s="226" t="s">
        <v>80</v>
      </c>
      <c r="D52" s="227"/>
      <c r="E52" s="290">
        <f t="shared" si="1"/>
        <v>1556.05433</v>
      </c>
      <c r="F52" s="103">
        <f t="shared" si="7"/>
        <v>1556.05433</v>
      </c>
      <c r="G52" s="103">
        <v>0</v>
      </c>
      <c r="H52" s="103">
        <v>0</v>
      </c>
      <c r="I52" s="103">
        <v>812.1677</v>
      </c>
      <c r="J52" s="103">
        <v>0</v>
      </c>
      <c r="K52" s="103">
        <v>0</v>
      </c>
      <c r="L52" s="103">
        <v>0</v>
      </c>
      <c r="M52" s="103">
        <v>0</v>
      </c>
      <c r="N52" s="103">
        <v>743.88663</v>
      </c>
      <c r="O52" s="103">
        <v>0</v>
      </c>
      <c r="P52" s="103">
        <v>0</v>
      </c>
    </row>
    <row r="53" spans="1:16" s="43" customFormat="1" ht="16.5" customHeight="1">
      <c r="A53" s="122" t="s">
        <v>116</v>
      </c>
      <c r="B53" s="225" t="s">
        <v>82</v>
      </c>
      <c r="C53" s="226" t="s">
        <v>83</v>
      </c>
      <c r="D53" s="227"/>
      <c r="E53" s="290">
        <f t="shared" si="1"/>
        <v>50.17550000000001</v>
      </c>
      <c r="F53" s="103">
        <f t="shared" si="7"/>
        <v>50.17550000000001</v>
      </c>
      <c r="G53" s="103">
        <v>0.6213</v>
      </c>
      <c r="H53" s="103">
        <v>0.4456</v>
      </c>
      <c r="I53" s="103">
        <v>40.5843</v>
      </c>
      <c r="J53" s="103">
        <v>0.4247</v>
      </c>
      <c r="K53" s="103">
        <v>1.3967</v>
      </c>
      <c r="L53" s="103">
        <v>1.1872</v>
      </c>
      <c r="M53" s="103">
        <v>0.2993</v>
      </c>
      <c r="N53" s="103">
        <v>2.0191</v>
      </c>
      <c r="O53" s="103">
        <v>2.2591</v>
      </c>
      <c r="P53" s="103">
        <v>0.9382</v>
      </c>
    </row>
    <row r="54" spans="1:16" s="43" customFormat="1" ht="16.5" customHeight="1">
      <c r="A54" s="122" t="s">
        <v>118</v>
      </c>
      <c r="B54" s="238" t="s">
        <v>85</v>
      </c>
      <c r="C54" s="226" t="s">
        <v>86</v>
      </c>
      <c r="D54" s="227"/>
      <c r="E54" s="290">
        <f t="shared" si="1"/>
        <v>0.4527</v>
      </c>
      <c r="F54" s="103">
        <f t="shared" si="7"/>
        <v>0.4527</v>
      </c>
      <c r="G54" s="103">
        <v>0</v>
      </c>
      <c r="H54" s="103">
        <v>0</v>
      </c>
      <c r="I54" s="103">
        <v>0.2</v>
      </c>
      <c r="J54" s="103">
        <v>0</v>
      </c>
      <c r="K54" s="103">
        <v>0.2527</v>
      </c>
      <c r="L54" s="103">
        <v>0</v>
      </c>
      <c r="M54" s="103">
        <v>0</v>
      </c>
      <c r="N54" s="103">
        <v>0</v>
      </c>
      <c r="O54" s="103">
        <v>0</v>
      </c>
      <c r="P54" s="103">
        <v>0</v>
      </c>
    </row>
    <row r="55" spans="1:16" s="43" customFormat="1" ht="16.5" customHeight="1">
      <c r="A55" s="122" t="s">
        <v>121</v>
      </c>
      <c r="B55" s="225" t="s">
        <v>88</v>
      </c>
      <c r="C55" s="226" t="s">
        <v>89</v>
      </c>
      <c r="D55" s="239"/>
      <c r="E55" s="293">
        <f t="shared" si="1"/>
        <v>0</v>
      </c>
      <c r="F55" s="103">
        <f t="shared" si="7"/>
        <v>0</v>
      </c>
      <c r="G55" s="103">
        <v>0</v>
      </c>
      <c r="H55" s="103">
        <v>0</v>
      </c>
      <c r="I55" s="103">
        <v>0</v>
      </c>
      <c r="J55" s="103">
        <v>0</v>
      </c>
      <c r="K55" s="103">
        <v>0</v>
      </c>
      <c r="L55" s="103">
        <v>0</v>
      </c>
      <c r="M55" s="103">
        <v>0</v>
      </c>
      <c r="N55" s="103">
        <v>0</v>
      </c>
      <c r="O55" s="103">
        <v>0</v>
      </c>
      <c r="P55" s="103">
        <v>0</v>
      </c>
    </row>
    <row r="56" spans="1:16" ht="16.5" customHeight="1">
      <c r="A56" s="122" t="s">
        <v>124</v>
      </c>
      <c r="B56" s="123" t="s">
        <v>128</v>
      </c>
      <c r="C56" s="27" t="s">
        <v>129</v>
      </c>
      <c r="D56" s="215"/>
      <c r="E56" s="243">
        <f t="shared" si="1"/>
        <v>1.3201</v>
      </c>
      <c r="F56" s="103">
        <f t="shared" si="7"/>
        <v>1.3201</v>
      </c>
      <c r="G56" s="103">
        <v>0</v>
      </c>
      <c r="H56" s="103">
        <v>0.0219</v>
      </c>
      <c r="I56" s="103">
        <v>0</v>
      </c>
      <c r="J56" s="103">
        <v>0</v>
      </c>
      <c r="K56" s="103">
        <v>0</v>
      </c>
      <c r="L56" s="103">
        <v>0</v>
      </c>
      <c r="M56" s="103">
        <v>0</v>
      </c>
      <c r="N56" s="103">
        <v>1.2982</v>
      </c>
      <c r="O56" s="103">
        <v>0</v>
      </c>
      <c r="P56" s="103">
        <v>0</v>
      </c>
    </row>
    <row r="57" spans="1:16" ht="16.5" customHeight="1">
      <c r="A57" s="122" t="s">
        <v>127</v>
      </c>
      <c r="B57" s="127" t="s">
        <v>232</v>
      </c>
      <c r="C57" s="27" t="s">
        <v>136</v>
      </c>
      <c r="D57" s="215"/>
      <c r="E57" s="243">
        <f t="shared" si="1"/>
        <v>1136.9628</v>
      </c>
      <c r="F57" s="103">
        <f t="shared" si="7"/>
        <v>1136.9628</v>
      </c>
      <c r="G57" s="103">
        <v>23.5301</v>
      </c>
      <c r="H57" s="103">
        <v>55.0631</v>
      </c>
      <c r="I57" s="103">
        <v>65.3719</v>
      </c>
      <c r="J57" s="103">
        <v>144.8581</v>
      </c>
      <c r="K57" s="103">
        <v>171.1218</v>
      </c>
      <c r="L57" s="103">
        <v>35.6194</v>
      </c>
      <c r="M57" s="103">
        <v>189.7345</v>
      </c>
      <c r="N57" s="103">
        <v>174.4649</v>
      </c>
      <c r="O57" s="103">
        <v>118.421</v>
      </c>
      <c r="P57" s="103">
        <v>158.778</v>
      </c>
    </row>
    <row r="58" spans="1:16" ht="16.5" customHeight="1">
      <c r="A58" s="122" t="s">
        <v>130</v>
      </c>
      <c r="B58" s="127" t="s">
        <v>133</v>
      </c>
      <c r="C58" s="27" t="s">
        <v>134</v>
      </c>
      <c r="D58" s="215"/>
      <c r="E58" s="243">
        <f t="shared" si="1"/>
        <v>493.7067</v>
      </c>
      <c r="F58" s="103">
        <f t="shared" si="7"/>
        <v>493.7067</v>
      </c>
      <c r="G58" s="103">
        <v>0</v>
      </c>
      <c r="H58" s="103">
        <v>55.9962</v>
      </c>
      <c r="I58" s="103">
        <v>54.732</v>
      </c>
      <c r="J58" s="103">
        <v>31.1769</v>
      </c>
      <c r="K58" s="103">
        <v>110.6923</v>
      </c>
      <c r="L58" s="103">
        <v>99.1135</v>
      </c>
      <c r="M58" s="103">
        <v>98.1246</v>
      </c>
      <c r="N58" s="103">
        <v>26.2515</v>
      </c>
      <c r="O58" s="103">
        <v>1.4404</v>
      </c>
      <c r="P58" s="103">
        <v>16.1793</v>
      </c>
    </row>
    <row r="59" spans="1:16" ht="16.5" customHeight="1">
      <c r="A59" s="122" t="s">
        <v>132</v>
      </c>
      <c r="B59" s="195" t="s">
        <v>156</v>
      </c>
      <c r="C59" s="194" t="s">
        <v>157</v>
      </c>
      <c r="D59" s="217"/>
      <c r="E59" s="244">
        <f t="shared" si="1"/>
        <v>9.37</v>
      </c>
      <c r="F59" s="110">
        <f t="shared" si="7"/>
        <v>9.37</v>
      </c>
      <c r="G59" s="110">
        <v>0</v>
      </c>
      <c r="H59" s="110">
        <v>0</v>
      </c>
      <c r="I59" s="110">
        <v>0</v>
      </c>
      <c r="J59" s="110">
        <v>0</v>
      </c>
      <c r="K59" s="110">
        <v>7.1</v>
      </c>
      <c r="L59" s="110">
        <v>0</v>
      </c>
      <c r="M59" s="110">
        <v>2.27</v>
      </c>
      <c r="N59" s="110">
        <v>0</v>
      </c>
      <c r="O59" s="110">
        <v>0</v>
      </c>
      <c r="P59" s="110">
        <v>0</v>
      </c>
    </row>
    <row r="60" spans="1:16" ht="15.75" customHeight="1">
      <c r="A60" s="240" t="s">
        <v>158</v>
      </c>
      <c r="B60" s="221" t="s">
        <v>159</v>
      </c>
      <c r="C60" s="222" t="s">
        <v>160</v>
      </c>
      <c r="D60" s="241">
        <v>0</v>
      </c>
      <c r="E60" s="294">
        <f t="shared" si="1"/>
        <v>0</v>
      </c>
      <c r="F60" s="107">
        <f t="shared" si="7"/>
        <v>0</v>
      </c>
      <c r="G60" s="107"/>
      <c r="H60" s="107"/>
      <c r="I60" s="107"/>
      <c r="J60" s="216"/>
      <c r="K60" s="216"/>
      <c r="L60" s="216"/>
      <c r="M60" s="216"/>
      <c r="N60" s="216"/>
      <c r="O60" s="216"/>
      <c r="P60" s="216"/>
    </row>
    <row r="61" spans="1:16" ht="15.75" customHeight="1">
      <c r="A61" s="3" t="s">
        <v>224</v>
      </c>
      <c r="B61" s="810" t="s">
        <v>178</v>
      </c>
      <c r="C61" s="811"/>
      <c r="D61" s="811"/>
      <c r="E61" s="811"/>
      <c r="F61" s="811"/>
      <c r="G61" s="811"/>
      <c r="H61" s="811"/>
      <c r="I61" s="811"/>
      <c r="J61" s="811"/>
      <c r="K61" s="811"/>
      <c r="L61" s="811"/>
      <c r="M61" s="811"/>
      <c r="N61" s="811"/>
      <c r="O61" s="811"/>
      <c r="P61" s="811"/>
    </row>
    <row r="62" spans="1:16" ht="15.75" customHeight="1">
      <c r="A62" s="44" t="s">
        <v>161</v>
      </c>
      <c r="B62" s="192" t="s">
        <v>162</v>
      </c>
      <c r="C62" s="193" t="s">
        <v>163</v>
      </c>
      <c r="D62" s="305">
        <v>0</v>
      </c>
      <c r="E62" s="306">
        <f t="shared" si="1"/>
        <v>1267</v>
      </c>
      <c r="F62" s="103">
        <f t="shared" si="7"/>
        <v>1267</v>
      </c>
      <c r="G62" s="306">
        <v>0</v>
      </c>
      <c r="H62" s="306">
        <v>52</v>
      </c>
      <c r="I62" s="306">
        <v>0</v>
      </c>
      <c r="J62" s="306">
        <v>0</v>
      </c>
      <c r="K62" s="306">
        <v>344</v>
      </c>
      <c r="L62" s="306">
        <v>156</v>
      </c>
      <c r="M62" s="306">
        <v>715</v>
      </c>
      <c r="N62" s="306">
        <v>0</v>
      </c>
      <c r="O62" s="306">
        <v>0</v>
      </c>
      <c r="P62" s="306">
        <v>0</v>
      </c>
    </row>
    <row r="63" spans="1:16" ht="15.75" customHeight="1">
      <c r="A63" s="17" t="s">
        <v>164</v>
      </c>
      <c r="B63" s="123" t="s">
        <v>165</v>
      </c>
      <c r="C63" s="27" t="s">
        <v>166</v>
      </c>
      <c r="D63" s="307">
        <v>0</v>
      </c>
      <c r="E63" s="109">
        <f t="shared" si="1"/>
        <v>0</v>
      </c>
      <c r="F63" s="103">
        <f t="shared" si="7"/>
        <v>0</v>
      </c>
      <c r="G63" s="109">
        <v>0</v>
      </c>
      <c r="H63" s="109">
        <v>0</v>
      </c>
      <c r="I63" s="109">
        <v>0</v>
      </c>
      <c r="J63" s="109">
        <v>0</v>
      </c>
      <c r="K63" s="109">
        <v>0</v>
      </c>
      <c r="L63" s="109">
        <v>0</v>
      </c>
      <c r="M63" s="109">
        <v>0</v>
      </c>
      <c r="N63" s="109">
        <v>0</v>
      </c>
      <c r="O63" s="109">
        <v>0</v>
      </c>
      <c r="P63" s="109">
        <v>0</v>
      </c>
    </row>
    <row r="64" spans="1:16" ht="16.5" customHeight="1">
      <c r="A64" s="17" t="s">
        <v>158</v>
      </c>
      <c r="B64" s="123" t="s">
        <v>167</v>
      </c>
      <c r="C64" s="27" t="s">
        <v>168</v>
      </c>
      <c r="D64" s="307">
        <v>0</v>
      </c>
      <c r="E64" s="109">
        <f t="shared" si="1"/>
        <v>11737.0887</v>
      </c>
      <c r="F64" s="103">
        <f t="shared" si="7"/>
        <v>11737.0887</v>
      </c>
      <c r="G64" s="109">
        <v>0</v>
      </c>
      <c r="H64" s="109">
        <v>0</v>
      </c>
      <c r="I64" s="109">
        <v>3961.8624</v>
      </c>
      <c r="J64" s="109">
        <v>0</v>
      </c>
      <c r="K64" s="109">
        <v>0</v>
      </c>
      <c r="L64" s="109">
        <v>0</v>
      </c>
      <c r="M64" s="109">
        <v>0</v>
      </c>
      <c r="N64" s="109">
        <v>7775.2263</v>
      </c>
      <c r="O64" s="109">
        <v>0</v>
      </c>
      <c r="P64" s="109">
        <v>0</v>
      </c>
    </row>
    <row r="65" spans="1:16" ht="16.5" customHeight="1">
      <c r="A65" s="17" t="s">
        <v>179</v>
      </c>
      <c r="B65" s="123" t="s">
        <v>282</v>
      </c>
      <c r="C65" s="27" t="s">
        <v>289</v>
      </c>
      <c r="D65" s="103">
        <v>0</v>
      </c>
      <c r="E65" s="109">
        <f t="shared" si="1"/>
        <v>41162.92896086333</v>
      </c>
      <c r="F65" s="103">
        <f>SUM(G65:P65)</f>
        <v>41162.92896086333</v>
      </c>
      <c r="G65" s="109">
        <v>1372.6074400000002</v>
      </c>
      <c r="H65" s="109">
        <v>2869.1602451000003</v>
      </c>
      <c r="I65" s="109">
        <v>1831.174091505</v>
      </c>
      <c r="J65" s="109">
        <v>6150.5624604761915</v>
      </c>
      <c r="K65" s="109">
        <v>5095.369577857144</v>
      </c>
      <c r="L65" s="109">
        <v>2736.6176150000006</v>
      </c>
      <c r="M65" s="109">
        <v>4284.859635</v>
      </c>
      <c r="N65" s="109">
        <v>4871.0895385</v>
      </c>
      <c r="O65" s="109">
        <v>3511.7214549999994</v>
      </c>
      <c r="P65" s="109">
        <v>8439.766902424999</v>
      </c>
    </row>
    <row r="66" spans="1:16" ht="16.5" customHeight="1">
      <c r="A66" s="17" t="s">
        <v>180</v>
      </c>
      <c r="B66" s="123" t="s">
        <v>283</v>
      </c>
      <c r="C66" s="27" t="s">
        <v>290</v>
      </c>
      <c r="D66" s="103">
        <v>0</v>
      </c>
      <c r="E66" s="109">
        <f t="shared" si="1"/>
        <v>0</v>
      </c>
      <c r="F66" s="103">
        <f t="shared" si="7"/>
        <v>0</v>
      </c>
      <c r="G66" s="109">
        <v>0</v>
      </c>
      <c r="H66" s="109">
        <v>0</v>
      </c>
      <c r="I66" s="109">
        <v>0</v>
      </c>
      <c r="J66" s="109">
        <v>0</v>
      </c>
      <c r="K66" s="109">
        <v>0</v>
      </c>
      <c r="L66" s="109">
        <v>0</v>
      </c>
      <c r="M66" s="109">
        <v>0</v>
      </c>
      <c r="N66" s="109">
        <v>0</v>
      </c>
      <c r="O66" s="109">
        <v>0</v>
      </c>
      <c r="P66" s="109">
        <v>0</v>
      </c>
    </row>
    <row r="67" spans="1:16" ht="16.5" customHeight="1">
      <c r="A67" s="17" t="s">
        <v>181</v>
      </c>
      <c r="B67" s="123" t="s">
        <v>186</v>
      </c>
      <c r="C67" s="27" t="s">
        <v>187</v>
      </c>
      <c r="D67" s="103">
        <v>0</v>
      </c>
      <c r="E67" s="109">
        <f t="shared" si="1"/>
        <v>0</v>
      </c>
      <c r="F67" s="103">
        <f t="shared" si="7"/>
        <v>0</v>
      </c>
      <c r="G67" s="109">
        <v>0</v>
      </c>
      <c r="H67" s="109">
        <v>0</v>
      </c>
      <c r="I67" s="109">
        <v>0</v>
      </c>
      <c r="J67" s="109">
        <v>0</v>
      </c>
      <c r="K67" s="109">
        <v>0</v>
      </c>
      <c r="L67" s="109">
        <v>0</v>
      </c>
      <c r="M67" s="109">
        <v>0</v>
      </c>
      <c r="N67" s="109">
        <v>0</v>
      </c>
      <c r="O67" s="109">
        <v>0</v>
      </c>
      <c r="P67" s="109">
        <v>0</v>
      </c>
    </row>
    <row r="68" spans="1:16" ht="16.5" customHeight="1">
      <c r="A68" s="17" t="s">
        <v>182</v>
      </c>
      <c r="B68" s="123" t="s">
        <v>284</v>
      </c>
      <c r="C68" s="27" t="s">
        <v>291</v>
      </c>
      <c r="D68" s="103">
        <v>0</v>
      </c>
      <c r="E68" s="109">
        <f t="shared" si="1"/>
        <v>0</v>
      </c>
      <c r="F68" s="103">
        <f t="shared" si="7"/>
        <v>0</v>
      </c>
      <c r="G68" s="109">
        <v>0</v>
      </c>
      <c r="H68" s="109">
        <v>0</v>
      </c>
      <c r="I68" s="109">
        <v>0</v>
      </c>
      <c r="J68" s="109">
        <v>0</v>
      </c>
      <c r="K68" s="109">
        <v>0</v>
      </c>
      <c r="L68" s="109">
        <v>0</v>
      </c>
      <c r="M68" s="109">
        <v>0</v>
      </c>
      <c r="N68" s="109">
        <v>0</v>
      </c>
      <c r="O68" s="109">
        <v>0</v>
      </c>
      <c r="P68" s="109">
        <v>0</v>
      </c>
    </row>
    <row r="69" spans="1:16" ht="16.5" customHeight="1">
      <c r="A69" s="17" t="s">
        <v>185</v>
      </c>
      <c r="B69" s="123" t="s">
        <v>285</v>
      </c>
      <c r="C69" s="27" t="s">
        <v>292</v>
      </c>
      <c r="D69" s="103">
        <v>0</v>
      </c>
      <c r="E69" s="109">
        <f t="shared" si="1"/>
        <v>3911</v>
      </c>
      <c r="F69" s="103">
        <f t="shared" si="7"/>
        <v>3911</v>
      </c>
      <c r="G69" s="109">
        <v>250.97576442435522</v>
      </c>
      <c r="H69" s="109">
        <v>789.3439962775858</v>
      </c>
      <c r="I69" s="109">
        <v>207.9766019675618</v>
      </c>
      <c r="J69" s="109">
        <v>358.78043605424085</v>
      </c>
      <c r="K69" s="109">
        <v>1315.3584179739432</v>
      </c>
      <c r="L69" s="109">
        <v>82.15075777718693</v>
      </c>
      <c r="M69" s="109">
        <v>294.02692103164054</v>
      </c>
      <c r="N69" s="109">
        <v>542.7149428343525</v>
      </c>
      <c r="O69" s="109">
        <v>69.67216165913321</v>
      </c>
      <c r="P69" s="109">
        <v>0</v>
      </c>
    </row>
    <row r="70" spans="1:16" ht="16.5" customHeight="1">
      <c r="A70" s="17" t="s">
        <v>188</v>
      </c>
      <c r="B70" s="123" t="s">
        <v>286</v>
      </c>
      <c r="C70" s="27" t="s">
        <v>293</v>
      </c>
      <c r="D70" s="103">
        <v>0</v>
      </c>
      <c r="E70" s="109">
        <f t="shared" si="1"/>
        <v>0</v>
      </c>
      <c r="F70" s="103">
        <f t="shared" si="7"/>
        <v>0</v>
      </c>
      <c r="G70" s="109"/>
      <c r="H70" s="109"/>
      <c r="I70" s="109"/>
      <c r="J70" s="109">
        <v>0</v>
      </c>
      <c r="K70" s="109">
        <v>0</v>
      </c>
      <c r="L70" s="109">
        <v>0</v>
      </c>
      <c r="M70" s="109">
        <v>0</v>
      </c>
      <c r="N70" s="109">
        <v>0</v>
      </c>
      <c r="O70" s="109">
        <v>0</v>
      </c>
      <c r="P70" s="109">
        <v>0</v>
      </c>
    </row>
    <row r="71" spans="1:16" ht="16.5" customHeight="1">
      <c r="A71" s="17" t="s">
        <v>262</v>
      </c>
      <c r="B71" s="123" t="s">
        <v>287</v>
      </c>
      <c r="C71" s="27" t="s">
        <v>294</v>
      </c>
      <c r="D71" s="103">
        <v>0</v>
      </c>
      <c r="E71" s="109">
        <f t="shared" si="1"/>
        <v>444.43016</v>
      </c>
      <c r="F71" s="103">
        <f t="shared" si="7"/>
        <v>444.43016</v>
      </c>
      <c r="G71" s="109">
        <v>44.2106</v>
      </c>
      <c r="H71" s="109">
        <v>44.8247</v>
      </c>
      <c r="I71" s="109">
        <v>69.5229</v>
      </c>
      <c r="J71" s="109">
        <v>35.8041</v>
      </c>
      <c r="K71" s="109">
        <v>36.7998</v>
      </c>
      <c r="L71" s="109">
        <v>48.04730000000001</v>
      </c>
      <c r="M71" s="109">
        <v>34.6952</v>
      </c>
      <c r="N71" s="109">
        <v>62.6939</v>
      </c>
      <c r="O71" s="109">
        <v>33.8464</v>
      </c>
      <c r="P71" s="109">
        <v>33.985260000000004</v>
      </c>
    </row>
    <row r="72" spans="1:16" ht="16.5" customHeight="1">
      <c r="A72" s="17" t="s">
        <v>263</v>
      </c>
      <c r="B72" s="123" t="s">
        <v>183</v>
      </c>
      <c r="C72" s="27" t="s">
        <v>184</v>
      </c>
      <c r="D72" s="103">
        <v>0</v>
      </c>
      <c r="E72" s="109">
        <f t="shared" si="1"/>
        <v>193.2004</v>
      </c>
      <c r="F72" s="103">
        <f t="shared" si="7"/>
        <v>193.2004</v>
      </c>
      <c r="G72" s="109">
        <v>29.800000000000004</v>
      </c>
      <c r="H72" s="109">
        <v>0</v>
      </c>
      <c r="I72" s="109">
        <v>98.2976</v>
      </c>
      <c r="J72" s="109">
        <v>0</v>
      </c>
      <c r="K72" s="109">
        <v>0</v>
      </c>
      <c r="L72" s="109">
        <v>45.9528</v>
      </c>
      <c r="M72" s="109">
        <v>0</v>
      </c>
      <c r="N72" s="109">
        <v>19.15</v>
      </c>
      <c r="O72" s="109">
        <v>0</v>
      </c>
      <c r="P72" s="109">
        <v>0</v>
      </c>
    </row>
    <row r="73" spans="1:16" ht="16.5" customHeight="1">
      <c r="A73" s="17" t="s">
        <v>264</v>
      </c>
      <c r="B73" s="123" t="s">
        <v>288</v>
      </c>
      <c r="C73" s="27" t="s">
        <v>295</v>
      </c>
      <c r="D73" s="103">
        <v>0</v>
      </c>
      <c r="E73" s="109">
        <f t="shared" si="1"/>
        <v>3960.8172575716667</v>
      </c>
      <c r="F73" s="103">
        <f t="shared" si="7"/>
        <v>3960.8172575716667</v>
      </c>
      <c r="G73" s="109">
        <v>389.615038</v>
      </c>
      <c r="H73" s="109">
        <v>473.76787202</v>
      </c>
      <c r="I73" s="109"/>
      <c r="J73" s="109">
        <v>634.2141816666667</v>
      </c>
      <c r="K73" s="109">
        <v>625.072529</v>
      </c>
      <c r="L73" s="109">
        <v>439.76925</v>
      </c>
      <c r="M73" s="109">
        <v>561.4467835</v>
      </c>
      <c r="N73" s="109"/>
      <c r="O73" s="109">
        <v>309.59049699999997</v>
      </c>
      <c r="P73" s="109">
        <v>527.3411063849999</v>
      </c>
    </row>
    <row r="74" spans="1:16" ht="16.5" customHeight="1">
      <c r="A74" s="47" t="s">
        <v>265</v>
      </c>
      <c r="B74" s="74" t="s">
        <v>189</v>
      </c>
      <c r="C74" s="308" t="s">
        <v>190</v>
      </c>
      <c r="D74" s="110">
        <v>0</v>
      </c>
      <c r="E74" s="316">
        <f>F74-D74</f>
        <v>777.4776600000001</v>
      </c>
      <c r="F74" s="110">
        <f t="shared" si="7"/>
        <v>777.4776600000001</v>
      </c>
      <c r="G74" s="316">
        <v>37.596</v>
      </c>
      <c r="H74" s="316">
        <v>76.70456000000001</v>
      </c>
      <c r="I74" s="316">
        <v>140.1202</v>
      </c>
      <c r="J74" s="316">
        <v>47.6951</v>
      </c>
      <c r="K74" s="316">
        <v>67.6536</v>
      </c>
      <c r="L74" s="316">
        <v>123.5764</v>
      </c>
      <c r="M74" s="316">
        <v>56.52069999999999</v>
      </c>
      <c r="N74" s="316">
        <v>54.5428</v>
      </c>
      <c r="O74" s="316">
        <v>74.2272</v>
      </c>
      <c r="P74" s="316">
        <v>98.84110000000001</v>
      </c>
    </row>
    <row r="76" spans="9:15" ht="16.5" customHeight="1">
      <c r="I76" s="132"/>
      <c r="J76" s="132"/>
      <c r="K76" s="132"/>
      <c r="L76" s="132"/>
      <c r="M76" s="132"/>
      <c r="N76" s="132"/>
      <c r="O76" s="132"/>
    </row>
  </sheetData>
  <sheetProtection/>
  <mergeCells count="9">
    <mergeCell ref="B61:P61"/>
    <mergeCell ref="A1:P1"/>
    <mergeCell ref="A2:P2"/>
    <mergeCell ref="G3:P3"/>
    <mergeCell ref="A4:A5"/>
    <mergeCell ref="B4:B5"/>
    <mergeCell ref="C4:C5"/>
    <mergeCell ref="D4:F4"/>
    <mergeCell ref="G4:P4"/>
  </mergeCells>
  <printOptions horizontalCentered="1"/>
  <pageMargins left="0" right="0" top="0.75" bottom="0.25" header="0" footer="0"/>
  <pageSetup fitToHeight="0"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Q35"/>
  <sheetViews>
    <sheetView showZeros="0" zoomScalePageLayoutView="0" workbookViewId="0" topLeftCell="A1">
      <pane xSplit="4" ySplit="7" topLeftCell="E8" activePane="bottomRight" state="frozen"/>
      <selection pane="topLeft" activeCell="F4" sqref="F4"/>
      <selection pane="topRight" activeCell="F4" sqref="F4"/>
      <selection pane="bottomLeft" activeCell="F4" sqref="F4"/>
      <selection pane="bottomRight" activeCell="E8" sqref="D8:E8"/>
    </sheetView>
  </sheetViews>
  <sheetFormatPr defaultColWidth="9.00390625" defaultRowHeight="15" customHeight="1"/>
  <cols>
    <col min="1" max="1" width="3.50390625" style="68" bestFit="1" customWidth="1"/>
    <col min="2" max="2" width="48.125" style="69" customWidth="1"/>
    <col min="3" max="3" width="9.875" style="70" customWidth="1"/>
    <col min="4" max="4" width="9.875" style="71" customWidth="1"/>
    <col min="5" max="14" width="7.625" style="69" customWidth="1"/>
    <col min="15" max="16384" width="9.00390625" style="1" customWidth="1"/>
  </cols>
  <sheetData>
    <row r="1" spans="1:14" ht="16.5" customHeight="1">
      <c r="A1" s="821" t="s">
        <v>296</v>
      </c>
      <c r="B1" s="822"/>
      <c r="C1" s="822"/>
      <c r="D1" s="822"/>
      <c r="E1" s="822"/>
      <c r="F1" s="822"/>
      <c r="G1" s="822"/>
      <c r="H1" s="822"/>
      <c r="I1" s="822"/>
      <c r="J1" s="822"/>
      <c r="K1" s="822"/>
      <c r="L1" s="822"/>
      <c r="M1" s="822"/>
      <c r="N1" s="822"/>
    </row>
    <row r="2" spans="1:14" ht="32.25" customHeight="1">
      <c r="A2" s="820" t="s">
        <v>978</v>
      </c>
      <c r="B2" s="820"/>
      <c r="C2" s="820"/>
      <c r="D2" s="820"/>
      <c r="E2" s="820"/>
      <c r="F2" s="820"/>
      <c r="G2" s="820"/>
      <c r="H2" s="820"/>
      <c r="I2" s="820"/>
      <c r="J2" s="820"/>
      <c r="K2" s="820"/>
      <c r="L2" s="820"/>
      <c r="M2" s="820"/>
      <c r="N2" s="820"/>
    </row>
    <row r="3" spans="1:14" ht="16.5" customHeight="1">
      <c r="A3" s="317"/>
      <c r="B3" s="317"/>
      <c r="C3" s="317"/>
      <c r="D3" s="317"/>
      <c r="E3" s="317"/>
      <c r="F3" s="317"/>
      <c r="G3" s="317"/>
      <c r="H3" s="317"/>
      <c r="I3" s="317"/>
      <c r="J3" s="317"/>
      <c r="K3" s="317"/>
      <c r="L3" s="317"/>
      <c r="M3" s="317"/>
      <c r="N3" s="317"/>
    </row>
    <row r="4" spans="1:16" ht="16.5" customHeight="1">
      <c r="A4" s="50"/>
      <c r="B4" s="51"/>
      <c r="C4" s="51"/>
      <c r="D4" s="52"/>
      <c r="E4" s="823" t="s">
        <v>176</v>
      </c>
      <c r="F4" s="823"/>
      <c r="G4" s="823"/>
      <c r="H4" s="823"/>
      <c r="I4" s="823"/>
      <c r="J4" s="823"/>
      <c r="K4" s="823"/>
      <c r="L4" s="823"/>
      <c r="M4" s="823"/>
      <c r="N4" s="823"/>
      <c r="P4" s="136"/>
    </row>
    <row r="5" spans="1:14" s="7" customFormat="1" ht="15" customHeight="1">
      <c r="A5" s="795" t="s">
        <v>19</v>
      </c>
      <c r="B5" s="824" t="s">
        <v>20</v>
      </c>
      <c r="C5" s="824" t="s">
        <v>21</v>
      </c>
      <c r="D5" s="790" t="s">
        <v>191</v>
      </c>
      <c r="E5" s="826" t="s">
        <v>192</v>
      </c>
      <c r="F5" s="827"/>
      <c r="G5" s="827"/>
      <c r="H5" s="827"/>
      <c r="I5" s="827"/>
      <c r="J5" s="827"/>
      <c r="K5" s="827"/>
      <c r="L5" s="827"/>
      <c r="M5" s="827"/>
      <c r="N5" s="828"/>
    </row>
    <row r="6" spans="1:14" s="7" customFormat="1" ht="36" customHeight="1">
      <c r="A6" s="797"/>
      <c r="B6" s="825"/>
      <c r="C6" s="825"/>
      <c r="D6" s="791"/>
      <c r="E6" s="53" t="s">
        <v>300</v>
      </c>
      <c r="F6" s="53" t="s">
        <v>302</v>
      </c>
      <c r="G6" s="53" t="s">
        <v>304</v>
      </c>
      <c r="H6" s="53" t="s">
        <v>306</v>
      </c>
      <c r="I6" s="53" t="s">
        <v>308</v>
      </c>
      <c r="J6" s="53" t="s">
        <v>310</v>
      </c>
      <c r="K6" s="53" t="s">
        <v>312</v>
      </c>
      <c r="L6" s="53" t="s">
        <v>314</v>
      </c>
      <c r="M6" s="53" t="s">
        <v>316</v>
      </c>
      <c r="N6" s="53" t="s">
        <v>318</v>
      </c>
    </row>
    <row r="7" spans="1:14" s="30" customFormat="1" ht="16.5" customHeight="1">
      <c r="A7" s="10" t="s">
        <v>25</v>
      </c>
      <c r="B7" s="54" t="s">
        <v>26</v>
      </c>
      <c r="C7" s="54" t="s">
        <v>27</v>
      </c>
      <c r="D7" s="11" t="s">
        <v>193</v>
      </c>
      <c r="E7" s="55" t="s">
        <v>29</v>
      </c>
      <c r="F7" s="55" t="s">
        <v>30</v>
      </c>
      <c r="G7" s="55" t="s">
        <v>31</v>
      </c>
      <c r="H7" s="55" t="s">
        <v>32</v>
      </c>
      <c r="I7" s="55" t="s">
        <v>33</v>
      </c>
      <c r="J7" s="55" t="s">
        <v>34</v>
      </c>
      <c r="K7" s="55" t="s">
        <v>35</v>
      </c>
      <c r="L7" s="55" t="s">
        <v>33</v>
      </c>
      <c r="M7" s="55" t="s">
        <v>34</v>
      </c>
      <c r="N7" s="55" t="s">
        <v>35</v>
      </c>
    </row>
    <row r="8" spans="1:16" s="30" customFormat="1" ht="16.5" customHeight="1">
      <c r="A8" s="3">
        <v>1</v>
      </c>
      <c r="B8" s="56" t="s">
        <v>194</v>
      </c>
      <c r="C8" s="57" t="s">
        <v>195</v>
      </c>
      <c r="D8" s="38">
        <f>SUM(D10,D12:D20)</f>
        <v>9766.650449800001</v>
      </c>
      <c r="E8" s="38">
        <f>SUM(E10,E12:E20)</f>
        <v>791.1627</v>
      </c>
      <c r="F8" s="38">
        <f aca="true" t="shared" si="0" ref="F8:N8">SUM(F10,F12:F20)</f>
        <v>1504.643206</v>
      </c>
      <c r="G8" s="38">
        <f t="shared" si="0"/>
        <v>1402.9173233</v>
      </c>
      <c r="H8" s="38">
        <f t="shared" si="0"/>
        <v>880.5693142857143</v>
      </c>
      <c r="I8" s="38">
        <f t="shared" si="0"/>
        <v>1726.7585857142858</v>
      </c>
      <c r="J8" s="38">
        <f t="shared" si="0"/>
        <v>484.6421</v>
      </c>
      <c r="K8" s="38">
        <f t="shared" si="0"/>
        <v>868.19095</v>
      </c>
      <c r="L8" s="38">
        <f t="shared" si="0"/>
        <v>1375.1073800000001</v>
      </c>
      <c r="M8" s="38">
        <f t="shared" si="0"/>
        <v>398.04470000000003</v>
      </c>
      <c r="N8" s="38">
        <f t="shared" si="0"/>
        <v>334.61419050000006</v>
      </c>
      <c r="O8" s="58"/>
      <c r="P8" s="64"/>
    </row>
    <row r="9" spans="1:17" s="30" customFormat="1" ht="16.5" customHeight="1">
      <c r="A9" s="29"/>
      <c r="B9" s="59" t="s">
        <v>196</v>
      </c>
      <c r="C9" s="60"/>
      <c r="D9" s="61">
        <v>0</v>
      </c>
      <c r="E9" s="61"/>
      <c r="F9" s="61"/>
      <c r="G9" s="61"/>
      <c r="H9" s="61"/>
      <c r="I9" s="61"/>
      <c r="J9" s="61"/>
      <c r="K9" s="61"/>
      <c r="L9" s="61"/>
      <c r="M9" s="61"/>
      <c r="N9" s="61"/>
      <c r="Q9" s="283"/>
    </row>
    <row r="10" spans="1:14" s="30" customFormat="1" ht="16.5" customHeight="1">
      <c r="A10" s="17" t="s">
        <v>42</v>
      </c>
      <c r="B10" s="25" t="s">
        <v>197</v>
      </c>
      <c r="C10" s="62" t="s">
        <v>198</v>
      </c>
      <c r="D10" s="39">
        <f>SUM(E10:N10)</f>
        <v>0</v>
      </c>
      <c r="E10" s="39">
        <v>0</v>
      </c>
      <c r="F10" s="39">
        <v>0</v>
      </c>
      <c r="G10" s="39">
        <v>0</v>
      </c>
      <c r="H10" s="39">
        <v>0</v>
      </c>
      <c r="I10" s="39">
        <v>0</v>
      </c>
      <c r="J10" s="39">
        <v>0</v>
      </c>
      <c r="K10" s="39">
        <v>0</v>
      </c>
      <c r="L10" s="39">
        <v>0</v>
      </c>
      <c r="M10" s="39">
        <v>0</v>
      </c>
      <c r="N10" s="39">
        <v>0</v>
      </c>
    </row>
    <row r="11" spans="1:14" s="30" customFormat="1" ht="16.5" customHeight="1">
      <c r="A11" s="17"/>
      <c r="B11" s="22" t="s">
        <v>45</v>
      </c>
      <c r="C11" s="63" t="s">
        <v>199</v>
      </c>
      <c r="D11" s="39">
        <f aca="true" t="shared" si="1" ref="D11:D20">SUM(E11:N11)</f>
        <v>0</v>
      </c>
      <c r="E11" s="39">
        <v>0</v>
      </c>
      <c r="F11" s="39">
        <v>0</v>
      </c>
      <c r="G11" s="39">
        <v>0</v>
      </c>
      <c r="H11" s="39">
        <v>0</v>
      </c>
      <c r="I11" s="39">
        <v>0</v>
      </c>
      <c r="J11" s="39">
        <v>0</v>
      </c>
      <c r="K11" s="39">
        <v>0</v>
      </c>
      <c r="L11" s="39">
        <v>0</v>
      </c>
      <c r="M11" s="39">
        <v>0</v>
      </c>
      <c r="N11" s="39">
        <v>0</v>
      </c>
    </row>
    <row r="12" spans="1:14" s="30" customFormat="1" ht="16.5" customHeight="1">
      <c r="A12" s="17" t="s">
        <v>51</v>
      </c>
      <c r="B12" s="25" t="s">
        <v>52</v>
      </c>
      <c r="C12" s="62" t="s">
        <v>200</v>
      </c>
      <c r="D12" s="39">
        <f t="shared" si="1"/>
        <v>53.118500000000004</v>
      </c>
      <c r="E12" s="39">
        <v>0</v>
      </c>
      <c r="F12" s="39">
        <v>0</v>
      </c>
      <c r="G12" s="39">
        <v>22.4466</v>
      </c>
      <c r="H12" s="39">
        <v>0</v>
      </c>
      <c r="I12" s="39">
        <v>0</v>
      </c>
      <c r="J12" s="39">
        <v>30.5103</v>
      </c>
      <c r="K12" s="39">
        <v>0.1616</v>
      </c>
      <c r="L12" s="39">
        <v>0</v>
      </c>
      <c r="M12" s="39">
        <v>0</v>
      </c>
      <c r="N12" s="39">
        <v>0</v>
      </c>
    </row>
    <row r="13" spans="1:16" s="30" customFormat="1" ht="16.5" customHeight="1">
      <c r="A13" s="17" t="s">
        <v>54</v>
      </c>
      <c r="B13" s="25" t="s">
        <v>55</v>
      </c>
      <c r="C13" s="62" t="s">
        <v>201</v>
      </c>
      <c r="D13" s="39">
        <f t="shared" si="1"/>
        <v>9688.9319498</v>
      </c>
      <c r="E13" s="39">
        <v>791.1627</v>
      </c>
      <c r="F13" s="39">
        <v>1504.643206</v>
      </c>
      <c r="G13" s="39">
        <v>1355.8707233</v>
      </c>
      <c r="H13" s="39">
        <v>880.5693142857143</v>
      </c>
      <c r="I13" s="39">
        <v>1726.7585857142858</v>
      </c>
      <c r="J13" s="39">
        <v>454.1318</v>
      </c>
      <c r="K13" s="39">
        <v>868.02935</v>
      </c>
      <c r="L13" s="39">
        <v>1375.1073800000001</v>
      </c>
      <c r="M13" s="39">
        <v>398.04470000000003</v>
      </c>
      <c r="N13" s="39">
        <v>334.61419050000006</v>
      </c>
      <c r="O13" s="64"/>
      <c r="P13" s="283"/>
    </row>
    <row r="14" spans="1:14" s="30" customFormat="1" ht="16.5" customHeight="1">
      <c r="A14" s="17" t="s">
        <v>57</v>
      </c>
      <c r="B14" s="25" t="s">
        <v>61</v>
      </c>
      <c r="C14" s="62" t="s">
        <v>202</v>
      </c>
      <c r="D14" s="39">
        <f t="shared" si="1"/>
        <v>0</v>
      </c>
      <c r="E14" s="39">
        <v>0</v>
      </c>
      <c r="F14" s="39">
        <v>0</v>
      </c>
      <c r="G14" s="39">
        <v>0</v>
      </c>
      <c r="H14" s="39">
        <v>0</v>
      </c>
      <c r="I14" s="39">
        <v>0</v>
      </c>
      <c r="J14" s="39">
        <v>0</v>
      </c>
      <c r="K14" s="39">
        <v>0</v>
      </c>
      <c r="L14" s="39">
        <v>0</v>
      </c>
      <c r="M14" s="39">
        <v>0</v>
      </c>
      <c r="N14" s="39">
        <v>0</v>
      </c>
    </row>
    <row r="15" spans="1:14" s="30" customFormat="1" ht="16.5" customHeight="1">
      <c r="A15" s="17" t="s">
        <v>60</v>
      </c>
      <c r="B15" s="25" t="s">
        <v>64</v>
      </c>
      <c r="C15" s="62" t="s">
        <v>203</v>
      </c>
      <c r="D15" s="39">
        <f t="shared" si="1"/>
        <v>0</v>
      </c>
      <c r="E15" s="39">
        <v>0</v>
      </c>
      <c r="F15" s="39">
        <v>0</v>
      </c>
      <c r="G15" s="39">
        <v>0</v>
      </c>
      <c r="H15" s="39">
        <v>0</v>
      </c>
      <c r="I15" s="39">
        <v>0</v>
      </c>
      <c r="J15" s="39">
        <v>0</v>
      </c>
      <c r="K15" s="39">
        <v>0</v>
      </c>
      <c r="L15" s="39">
        <v>0</v>
      </c>
      <c r="M15" s="39">
        <v>0</v>
      </c>
      <c r="N15" s="39">
        <v>0</v>
      </c>
    </row>
    <row r="16" spans="1:14" s="30" customFormat="1" ht="16.5" customHeight="1">
      <c r="A16" s="17" t="s">
        <v>63</v>
      </c>
      <c r="B16" s="25" t="s">
        <v>58</v>
      </c>
      <c r="C16" s="62" t="s">
        <v>204</v>
      </c>
      <c r="D16" s="39">
        <f t="shared" si="1"/>
        <v>0</v>
      </c>
      <c r="E16" s="39">
        <v>0</v>
      </c>
      <c r="F16" s="39">
        <v>0</v>
      </c>
      <c r="G16" s="39">
        <v>0</v>
      </c>
      <c r="H16" s="39">
        <v>0</v>
      </c>
      <c r="I16" s="39">
        <v>0</v>
      </c>
      <c r="J16" s="39">
        <v>0</v>
      </c>
      <c r="K16" s="39">
        <v>0</v>
      </c>
      <c r="L16" s="39">
        <v>0</v>
      </c>
      <c r="M16" s="39">
        <v>0</v>
      </c>
      <c r="N16" s="39">
        <v>0</v>
      </c>
    </row>
    <row r="17" spans="1:14" s="30" customFormat="1" ht="16.5" customHeight="1">
      <c r="A17" s="17"/>
      <c r="B17" s="310" t="s">
        <v>266</v>
      </c>
      <c r="C17" s="62" t="s">
        <v>297</v>
      </c>
      <c r="D17" s="39">
        <f t="shared" si="1"/>
        <v>0</v>
      </c>
      <c r="E17" s="39">
        <v>0</v>
      </c>
      <c r="F17" s="39">
        <v>0</v>
      </c>
      <c r="G17" s="39">
        <v>0</v>
      </c>
      <c r="H17" s="39">
        <v>0</v>
      </c>
      <c r="I17" s="39">
        <v>0</v>
      </c>
      <c r="J17" s="39">
        <v>0</v>
      </c>
      <c r="K17" s="39">
        <v>0</v>
      </c>
      <c r="L17" s="39">
        <v>0</v>
      </c>
      <c r="M17" s="39">
        <v>0</v>
      </c>
      <c r="N17" s="39">
        <v>0</v>
      </c>
    </row>
    <row r="18" spans="1:14" s="30" customFormat="1" ht="16.5" customHeight="1">
      <c r="A18" s="17" t="s">
        <v>66</v>
      </c>
      <c r="B18" s="25" t="s">
        <v>67</v>
      </c>
      <c r="C18" s="62" t="s">
        <v>205</v>
      </c>
      <c r="D18" s="39">
        <f t="shared" si="1"/>
        <v>24.599999999999994</v>
      </c>
      <c r="E18" s="39">
        <v>0</v>
      </c>
      <c r="F18" s="39">
        <v>0</v>
      </c>
      <c r="G18" s="39">
        <v>24.599999999999994</v>
      </c>
      <c r="H18" s="39">
        <v>0</v>
      </c>
      <c r="I18" s="39">
        <v>0</v>
      </c>
      <c r="J18" s="39">
        <v>0</v>
      </c>
      <c r="K18" s="39">
        <v>0</v>
      </c>
      <c r="L18" s="39">
        <v>0</v>
      </c>
      <c r="M18" s="39">
        <v>0</v>
      </c>
      <c r="N18" s="39">
        <v>0</v>
      </c>
    </row>
    <row r="19" spans="1:14" s="30" customFormat="1" ht="16.5" customHeight="1">
      <c r="A19" s="17" t="s">
        <v>69</v>
      </c>
      <c r="B19" s="25" t="s">
        <v>70</v>
      </c>
      <c r="C19" s="62" t="s">
        <v>206</v>
      </c>
      <c r="D19" s="39">
        <f t="shared" si="1"/>
        <v>0</v>
      </c>
      <c r="E19" s="39">
        <v>0</v>
      </c>
      <c r="F19" s="39">
        <v>0</v>
      </c>
      <c r="G19" s="39">
        <v>0</v>
      </c>
      <c r="H19" s="39">
        <v>0</v>
      </c>
      <c r="I19" s="39">
        <v>0</v>
      </c>
      <c r="J19" s="39">
        <v>0</v>
      </c>
      <c r="K19" s="39">
        <v>0</v>
      </c>
      <c r="L19" s="39">
        <v>0</v>
      </c>
      <c r="M19" s="39">
        <v>0</v>
      </c>
      <c r="N19" s="39">
        <v>0</v>
      </c>
    </row>
    <row r="20" spans="1:14" s="30" customFormat="1" ht="16.5" customHeight="1">
      <c r="A20" s="17" t="s">
        <v>72</v>
      </c>
      <c r="B20" s="25" t="s">
        <v>73</v>
      </c>
      <c r="C20" s="62" t="s">
        <v>252</v>
      </c>
      <c r="D20" s="39">
        <f t="shared" si="1"/>
        <v>0</v>
      </c>
      <c r="E20" s="39">
        <v>0</v>
      </c>
      <c r="F20" s="39">
        <v>0</v>
      </c>
      <c r="G20" s="39">
        <v>0</v>
      </c>
      <c r="H20" s="39">
        <v>0</v>
      </c>
      <c r="I20" s="39">
        <v>0</v>
      </c>
      <c r="J20" s="39">
        <v>0</v>
      </c>
      <c r="K20" s="39">
        <v>0</v>
      </c>
      <c r="L20" s="39">
        <v>0</v>
      </c>
      <c r="M20" s="39">
        <v>0</v>
      </c>
      <c r="N20" s="39">
        <v>0</v>
      </c>
    </row>
    <row r="21" spans="1:15" s="66" customFormat="1" ht="16.5" customHeight="1">
      <c r="A21" s="65">
        <v>2</v>
      </c>
      <c r="B21" s="56" t="s">
        <v>207</v>
      </c>
      <c r="C21" s="57"/>
      <c r="D21" s="38">
        <v>2303.5913</v>
      </c>
      <c r="E21" s="38">
        <v>0</v>
      </c>
      <c r="F21" s="38">
        <v>50</v>
      </c>
      <c r="G21" s="38">
        <v>0</v>
      </c>
      <c r="H21" s="38">
        <v>300</v>
      </c>
      <c r="I21" s="38">
        <v>732</v>
      </c>
      <c r="J21" s="38">
        <v>153.0513</v>
      </c>
      <c r="K21" s="38">
        <v>985</v>
      </c>
      <c r="L21" s="38">
        <v>0.04</v>
      </c>
      <c r="M21" s="38">
        <v>80</v>
      </c>
      <c r="N21" s="38">
        <v>3.5</v>
      </c>
      <c r="O21" s="67"/>
    </row>
    <row r="22" spans="1:15" s="66" customFormat="1" ht="16.5" customHeight="1">
      <c r="A22" s="96"/>
      <c r="B22" s="97" t="s">
        <v>196</v>
      </c>
      <c r="C22" s="60"/>
      <c r="D22" s="61"/>
      <c r="E22" s="61"/>
      <c r="F22" s="61"/>
      <c r="G22" s="61"/>
      <c r="H22" s="61"/>
      <c r="I22" s="61"/>
      <c r="J22" s="61"/>
      <c r="K22" s="61"/>
      <c r="L22" s="61"/>
      <c r="M22" s="61"/>
      <c r="N22" s="61"/>
      <c r="O22" s="67"/>
    </row>
    <row r="23" spans="1:15" s="30" customFormat="1" ht="16.5" customHeight="1">
      <c r="A23" s="606" t="s">
        <v>77</v>
      </c>
      <c r="B23" s="607" t="s">
        <v>238</v>
      </c>
      <c r="C23" s="608" t="s">
        <v>208</v>
      </c>
      <c r="D23" s="39">
        <f aca="true" t="shared" si="2" ref="D23:D34">SUM(E23:N23)</f>
        <v>0</v>
      </c>
      <c r="E23" s="39">
        <v>0</v>
      </c>
      <c r="F23" s="39">
        <v>0</v>
      </c>
      <c r="G23" s="39">
        <v>0</v>
      </c>
      <c r="H23" s="39">
        <v>0</v>
      </c>
      <c r="I23" s="39">
        <v>0</v>
      </c>
      <c r="J23" s="39">
        <v>0</v>
      </c>
      <c r="K23" s="39">
        <v>0</v>
      </c>
      <c r="L23" s="39">
        <v>0</v>
      </c>
      <c r="M23" s="39">
        <v>0</v>
      </c>
      <c r="N23" s="39">
        <v>0</v>
      </c>
      <c r="O23" s="67"/>
    </row>
    <row r="24" spans="1:15" s="30" customFormat="1" ht="16.5" customHeight="1">
      <c r="A24" s="606" t="s">
        <v>79</v>
      </c>
      <c r="B24" s="607" t="s">
        <v>239</v>
      </c>
      <c r="C24" s="608" t="s">
        <v>209</v>
      </c>
      <c r="D24" s="39">
        <f t="shared" si="2"/>
        <v>0</v>
      </c>
      <c r="E24" s="39"/>
      <c r="F24" s="39"/>
      <c r="G24" s="39"/>
      <c r="H24" s="39"/>
      <c r="I24" s="39"/>
      <c r="J24" s="39"/>
      <c r="K24" s="39"/>
      <c r="L24" s="39"/>
      <c r="M24" s="39"/>
      <c r="N24" s="39"/>
      <c r="O24" s="67"/>
    </row>
    <row r="25" spans="1:15" s="30" customFormat="1" ht="16.5" customHeight="1">
      <c r="A25" s="606" t="s">
        <v>81</v>
      </c>
      <c r="B25" s="607" t="s">
        <v>240</v>
      </c>
      <c r="C25" s="608" t="s">
        <v>210</v>
      </c>
      <c r="D25" s="39">
        <f t="shared" si="2"/>
        <v>0</v>
      </c>
      <c r="E25" s="39"/>
      <c r="F25" s="39"/>
      <c r="G25" s="39"/>
      <c r="H25" s="39"/>
      <c r="I25" s="39"/>
      <c r="J25" s="39"/>
      <c r="K25" s="39"/>
      <c r="L25" s="39"/>
      <c r="M25" s="39"/>
      <c r="N25" s="39"/>
      <c r="O25" s="67"/>
    </row>
    <row r="26" spans="1:15" s="30" customFormat="1" ht="16.5" customHeight="1">
      <c r="A26" s="606" t="s">
        <v>84</v>
      </c>
      <c r="B26" s="607" t="s">
        <v>241</v>
      </c>
      <c r="C26" s="608" t="s">
        <v>211</v>
      </c>
      <c r="D26" s="39">
        <f t="shared" si="2"/>
        <v>0</v>
      </c>
      <c r="E26" s="39"/>
      <c r="F26" s="39"/>
      <c r="G26" s="39"/>
      <c r="H26" s="39"/>
      <c r="I26" s="39"/>
      <c r="J26" s="39"/>
      <c r="K26" s="39"/>
      <c r="L26" s="39"/>
      <c r="M26" s="39"/>
      <c r="N26" s="39"/>
      <c r="O26" s="67"/>
    </row>
    <row r="27" spans="1:15" s="30" customFormat="1" ht="16.5" customHeight="1">
      <c r="A27" s="606" t="s">
        <v>87</v>
      </c>
      <c r="B27" s="607" t="s">
        <v>242</v>
      </c>
      <c r="C27" s="608" t="s">
        <v>212</v>
      </c>
      <c r="D27" s="39">
        <f t="shared" si="2"/>
        <v>0</v>
      </c>
      <c r="E27" s="39"/>
      <c r="F27" s="39"/>
      <c r="G27" s="39"/>
      <c r="H27" s="39"/>
      <c r="I27" s="39"/>
      <c r="J27" s="39"/>
      <c r="K27" s="39"/>
      <c r="L27" s="39"/>
      <c r="M27" s="39"/>
      <c r="N27" s="39"/>
      <c r="O27" s="67"/>
    </row>
    <row r="28" spans="1:15" s="30" customFormat="1" ht="16.5" customHeight="1">
      <c r="A28" s="205" t="s">
        <v>90</v>
      </c>
      <c r="B28" s="206" t="s">
        <v>255</v>
      </c>
      <c r="C28" s="207" t="s">
        <v>254</v>
      </c>
      <c r="D28" s="39">
        <f t="shared" si="2"/>
        <v>0</v>
      </c>
      <c r="E28" s="39"/>
      <c r="F28" s="39"/>
      <c r="G28" s="39"/>
      <c r="H28" s="39"/>
      <c r="I28" s="39"/>
      <c r="J28" s="39"/>
      <c r="K28" s="39"/>
      <c r="L28" s="39"/>
      <c r="M28" s="39"/>
      <c r="N28" s="39"/>
      <c r="O28" s="67"/>
    </row>
    <row r="29" spans="1:15" s="66" customFormat="1" ht="16.5" customHeight="1">
      <c r="A29" s="205" t="s">
        <v>93</v>
      </c>
      <c r="B29" s="206" t="s">
        <v>1</v>
      </c>
      <c r="C29" s="207" t="s">
        <v>2</v>
      </c>
      <c r="D29" s="39">
        <f t="shared" si="2"/>
        <v>1244.8</v>
      </c>
      <c r="E29" s="39">
        <v>0</v>
      </c>
      <c r="F29" s="39">
        <v>52.4</v>
      </c>
      <c r="G29" s="39">
        <v>0</v>
      </c>
      <c r="H29" s="39">
        <v>3.3</v>
      </c>
      <c r="I29" s="39">
        <v>339.86</v>
      </c>
      <c r="J29" s="39">
        <v>150</v>
      </c>
      <c r="K29" s="39">
        <v>685</v>
      </c>
      <c r="L29" s="39">
        <v>4.74</v>
      </c>
      <c r="M29" s="39">
        <v>6</v>
      </c>
      <c r="N29" s="39">
        <v>3.5</v>
      </c>
      <c r="O29" s="67"/>
    </row>
    <row r="30" spans="1:15" s="30" customFormat="1" ht="16.5" customHeight="1">
      <c r="A30" s="205" t="s">
        <v>96</v>
      </c>
      <c r="B30" s="206" t="s">
        <v>243</v>
      </c>
      <c r="C30" s="207" t="s">
        <v>244</v>
      </c>
      <c r="D30" s="39">
        <f t="shared" si="2"/>
        <v>0</v>
      </c>
      <c r="E30" s="39"/>
      <c r="F30" s="39"/>
      <c r="G30" s="39"/>
      <c r="H30" s="39"/>
      <c r="I30" s="39"/>
      <c r="J30" s="39"/>
      <c r="K30" s="39"/>
      <c r="L30" s="39"/>
      <c r="M30" s="39"/>
      <c r="N30" s="39"/>
      <c r="O30" s="67"/>
    </row>
    <row r="31" spans="1:15" s="30" customFormat="1" ht="16.5" customHeight="1">
      <c r="A31" s="205" t="s">
        <v>99</v>
      </c>
      <c r="B31" s="206" t="s">
        <v>245</v>
      </c>
      <c r="C31" s="207" t="s">
        <v>246</v>
      </c>
      <c r="D31" s="39">
        <f t="shared" si="2"/>
        <v>0</v>
      </c>
      <c r="E31" s="39"/>
      <c r="F31" s="39"/>
      <c r="G31" s="39"/>
      <c r="H31" s="39"/>
      <c r="I31" s="39"/>
      <c r="J31" s="39"/>
      <c r="K31" s="39"/>
      <c r="L31" s="39"/>
      <c r="M31" s="39"/>
      <c r="N31" s="39"/>
      <c r="O31" s="67"/>
    </row>
    <row r="32" spans="1:15" s="30" customFormat="1" ht="16.5" customHeight="1">
      <c r="A32" s="205" t="s">
        <v>102</v>
      </c>
      <c r="B32" s="206" t="s">
        <v>247</v>
      </c>
      <c r="C32" s="207" t="s">
        <v>248</v>
      </c>
      <c r="D32" s="39">
        <f t="shared" si="2"/>
        <v>0</v>
      </c>
      <c r="E32" s="39"/>
      <c r="F32" s="39"/>
      <c r="G32" s="39"/>
      <c r="H32" s="39"/>
      <c r="I32" s="39"/>
      <c r="J32" s="39"/>
      <c r="K32" s="39"/>
      <c r="L32" s="39"/>
      <c r="M32" s="39"/>
      <c r="N32" s="39"/>
      <c r="O32" s="67"/>
    </row>
    <row r="33" spans="1:15" s="66" customFormat="1" ht="16.5" customHeight="1">
      <c r="A33" s="609" t="s">
        <v>105</v>
      </c>
      <c r="B33" s="610" t="s">
        <v>1</v>
      </c>
      <c r="C33" s="611" t="s">
        <v>960</v>
      </c>
      <c r="D33" s="196">
        <f t="shared" si="2"/>
        <v>3.0513</v>
      </c>
      <c r="E33" s="196">
        <v>0</v>
      </c>
      <c r="F33" s="196">
        <v>0</v>
      </c>
      <c r="G33" s="196">
        <v>0</v>
      </c>
      <c r="H33" s="196">
        <v>0</v>
      </c>
      <c r="I33" s="196">
        <v>0</v>
      </c>
      <c r="J33" s="196">
        <v>3.0513</v>
      </c>
      <c r="K33" s="196">
        <v>0</v>
      </c>
      <c r="L33" s="196">
        <v>0</v>
      </c>
      <c r="M33" s="196">
        <v>0</v>
      </c>
      <c r="N33" s="196">
        <v>0</v>
      </c>
      <c r="O33" s="67"/>
    </row>
    <row r="34" spans="1:15" s="66" customFormat="1" ht="16.5" customHeight="1">
      <c r="A34" s="65" t="s">
        <v>158</v>
      </c>
      <c r="B34" s="56" t="s">
        <v>249</v>
      </c>
      <c r="C34" s="612" t="s">
        <v>213</v>
      </c>
      <c r="D34" s="38">
        <f t="shared" si="2"/>
        <v>5.446399999999999</v>
      </c>
      <c r="E34" s="38">
        <v>0.1</v>
      </c>
      <c r="F34" s="38">
        <v>4.7684999999999995</v>
      </c>
      <c r="G34" s="38">
        <v>0</v>
      </c>
      <c r="H34" s="38">
        <v>0.2646</v>
      </c>
      <c r="I34" s="38">
        <v>0.157</v>
      </c>
      <c r="J34" s="38">
        <v>0.1263</v>
      </c>
      <c r="K34" s="38">
        <v>0.03</v>
      </c>
      <c r="L34" s="38">
        <v>0</v>
      </c>
      <c r="M34" s="38">
        <v>0</v>
      </c>
      <c r="N34" s="38">
        <v>0</v>
      </c>
      <c r="O34" s="67"/>
    </row>
    <row r="35" spans="1:14" ht="30" customHeight="1">
      <c r="A35" s="819" t="s">
        <v>214</v>
      </c>
      <c r="B35" s="819"/>
      <c r="C35" s="819"/>
      <c r="D35" s="819"/>
      <c r="E35" s="819"/>
      <c r="F35" s="819"/>
      <c r="G35" s="819"/>
      <c r="H35" s="819"/>
      <c r="I35" s="819"/>
      <c r="J35" s="819"/>
      <c r="K35" s="819"/>
      <c r="L35" s="819"/>
      <c r="M35" s="819"/>
      <c r="N35" s="819"/>
    </row>
  </sheetData>
  <sheetProtection/>
  <mergeCells count="9">
    <mergeCell ref="A35:N35"/>
    <mergeCell ref="A2:N2"/>
    <mergeCell ref="A1:N1"/>
    <mergeCell ref="E4:N4"/>
    <mergeCell ref="A5:A6"/>
    <mergeCell ref="B5:B6"/>
    <mergeCell ref="C5:C6"/>
    <mergeCell ref="D5:D6"/>
    <mergeCell ref="E5:N5"/>
  </mergeCells>
  <printOptions/>
  <pageMargins left="0.32" right="0.25" top="0.5" bottom="0.25" header="0" footer="0"/>
  <pageSetup fitToHeight="0"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N44"/>
  <sheetViews>
    <sheetView showZeros="0" zoomScalePageLayoutView="0" workbookViewId="0" topLeftCell="A13">
      <selection activeCell="A30" sqref="A30:IV31"/>
    </sheetView>
  </sheetViews>
  <sheetFormatPr defaultColWidth="9.00390625" defaultRowHeight="16.5" customHeight="1"/>
  <cols>
    <col min="1" max="1" width="3.50390625" style="30" bestFit="1" customWidth="1"/>
    <col min="2" max="2" width="41.00390625" style="30" customWidth="1"/>
    <col min="3" max="3" width="4.75390625" style="30" bestFit="1" customWidth="1"/>
    <col min="4" max="4" width="9.375" style="30" customWidth="1"/>
    <col min="5" max="14" width="8.375" style="30" customWidth="1"/>
    <col min="15" max="16384" width="9.00390625" style="1" customWidth="1"/>
  </cols>
  <sheetData>
    <row r="1" spans="1:14" ht="16.5" customHeight="1">
      <c r="A1" s="821" t="s">
        <v>298</v>
      </c>
      <c r="B1" s="822"/>
      <c r="C1" s="822"/>
      <c r="D1" s="822"/>
      <c r="E1" s="822"/>
      <c r="F1" s="822"/>
      <c r="G1" s="822"/>
      <c r="H1" s="822"/>
      <c r="I1" s="822"/>
      <c r="J1" s="822"/>
      <c r="K1" s="822"/>
      <c r="L1" s="822"/>
      <c r="M1" s="822"/>
      <c r="N1" s="822"/>
    </row>
    <row r="2" spans="1:14" ht="27.75" customHeight="1">
      <c r="A2" s="829" t="str">
        <f>"DIỆN TÍCH ĐẤT CHƯA SỬ DỤNG ĐƯA VÀO SỬ DỤNG TRONG KỲ QUY HOẠCH 
PHÂN BỔ ĐẾN TỪNG ĐƠN VỊ HÀNH CHÍNH CẤP XÃ CỦA HUYỆN PHÚ RIỀNG TỈNH BÌNH PHƯỚC"</f>
        <v>DIỆN TÍCH ĐẤT CHƯA SỬ DỤNG ĐƯA VÀO SỬ DỤNG TRONG KỲ QUY HOẠCH 
PHÂN BỔ ĐẾN TỪNG ĐƠN VỊ HÀNH CHÍNH CẤP XÃ CỦA HUYỆN PHÚ RIỀNG TỈNH BÌNH PHƯỚC</v>
      </c>
      <c r="B2" s="829"/>
      <c r="C2" s="829"/>
      <c r="D2" s="829"/>
      <c r="E2" s="829"/>
      <c r="F2" s="829"/>
      <c r="G2" s="829"/>
      <c r="H2" s="829"/>
      <c r="I2" s="829"/>
      <c r="J2" s="829"/>
      <c r="K2" s="829"/>
      <c r="L2" s="829"/>
      <c r="M2" s="829"/>
      <c r="N2" s="829"/>
    </row>
    <row r="3" spans="1:14" ht="16.5" customHeight="1">
      <c r="A3" s="50"/>
      <c r="B3" s="51"/>
      <c r="C3" s="51"/>
      <c r="D3" s="72"/>
      <c r="E3" s="72"/>
      <c r="F3" s="72"/>
      <c r="G3" s="72"/>
      <c r="H3" s="72"/>
      <c r="I3" s="72"/>
      <c r="J3" s="72"/>
      <c r="K3" s="72"/>
      <c r="L3" s="72"/>
      <c r="M3" s="72"/>
      <c r="N3" s="72"/>
    </row>
    <row r="4" spans="1:14" s="2" customFormat="1" ht="15" customHeight="1">
      <c r="A4" s="787" t="s">
        <v>19</v>
      </c>
      <c r="B4" s="789" t="s">
        <v>20</v>
      </c>
      <c r="C4" s="789" t="s">
        <v>21</v>
      </c>
      <c r="D4" s="790" t="s">
        <v>251</v>
      </c>
      <c r="E4" s="789" t="s">
        <v>250</v>
      </c>
      <c r="F4" s="789"/>
      <c r="G4" s="789"/>
      <c r="H4" s="789"/>
      <c r="I4" s="789"/>
      <c r="J4" s="789"/>
      <c r="K4" s="789"/>
      <c r="L4" s="789"/>
      <c r="M4" s="789"/>
      <c r="N4" s="789"/>
    </row>
    <row r="5" spans="1:14" s="2" customFormat="1" ht="24">
      <c r="A5" s="787"/>
      <c r="B5" s="789"/>
      <c r="C5" s="789"/>
      <c r="D5" s="791"/>
      <c r="E5" s="53" t="str">
        <f>'BIEU 01 CH'!F4</f>
        <v>Xã Bình Sơn</v>
      </c>
      <c r="F5" s="53" t="str">
        <f>'BIEU 01 CH'!G4</f>
        <v>Xã Bình Tân</v>
      </c>
      <c r="G5" s="53" t="str">
        <f>'BIEU 01 CH'!H4</f>
        <v>Xã Bù Nho</v>
      </c>
      <c r="H5" s="53" t="str">
        <f>'BIEU 01 CH'!I4</f>
        <v>Xã Long Bình</v>
      </c>
      <c r="I5" s="53" t="str">
        <f>'BIEU 01 CH'!J4</f>
        <v>Xã Long Hà</v>
      </c>
      <c r="J5" s="53" t="str">
        <f>'BIEU 01 CH'!K4</f>
        <v>Xã Long Hưng</v>
      </c>
      <c r="K5" s="53" t="str">
        <f>'BIEU 01 CH'!L4</f>
        <v>Xã Long Tân</v>
      </c>
      <c r="L5" s="53" t="str">
        <f>'BIEU 01 CH'!M4</f>
        <v>Xã Phú Riềng</v>
      </c>
      <c r="M5" s="53" t="str">
        <f>'BIEU 01 CH'!N4</f>
        <v>Xã Phú Trung</v>
      </c>
      <c r="N5" s="53" t="str">
        <f>'BIEU 01 CH'!O4</f>
        <v>Xã Phước Tân</v>
      </c>
    </row>
    <row r="6" spans="1:14" ht="16.5" customHeight="1">
      <c r="A6" s="10" t="s">
        <v>25</v>
      </c>
      <c r="B6" s="11" t="s">
        <v>26</v>
      </c>
      <c r="C6" s="11" t="s">
        <v>27</v>
      </c>
      <c r="D6" s="11" t="s">
        <v>193</v>
      </c>
      <c r="E6" s="42" t="s">
        <v>29</v>
      </c>
      <c r="F6" s="12" t="s">
        <v>30</v>
      </c>
      <c r="G6" s="12" t="s">
        <v>31</v>
      </c>
      <c r="H6" s="12" t="s">
        <v>32</v>
      </c>
      <c r="I6" s="12" t="s">
        <v>33</v>
      </c>
      <c r="J6" s="12" t="s">
        <v>34</v>
      </c>
      <c r="K6" s="12" t="s">
        <v>35</v>
      </c>
      <c r="L6" s="12" t="s">
        <v>33</v>
      </c>
      <c r="M6" s="12" t="s">
        <v>34</v>
      </c>
      <c r="N6" s="12" t="s">
        <v>35</v>
      </c>
    </row>
    <row r="7" spans="1:14" s="73" customFormat="1" ht="16.5" customHeight="1">
      <c r="A7" s="3">
        <v>1</v>
      </c>
      <c r="B7" s="4" t="s">
        <v>40</v>
      </c>
      <c r="C7" s="5" t="s">
        <v>41</v>
      </c>
      <c r="D7" s="38">
        <f>SUM(D8,D10:D17)</f>
        <v>0</v>
      </c>
      <c r="E7" s="38">
        <f>SUM(E8,E10:E17)</f>
        <v>0</v>
      </c>
      <c r="F7" s="38">
        <f aca="true" t="shared" si="0" ref="F7:N7">SUM(F8,F10:F17)</f>
        <v>0</v>
      </c>
      <c r="G7" s="38">
        <f t="shared" si="0"/>
        <v>0</v>
      </c>
      <c r="H7" s="38">
        <f t="shared" si="0"/>
        <v>0</v>
      </c>
      <c r="I7" s="38">
        <f>SUM(I8,I10:I17)</f>
        <v>0</v>
      </c>
      <c r="J7" s="38">
        <f>SUM(J8,J10:J17)</f>
        <v>0</v>
      </c>
      <c r="K7" s="38">
        <f>SUM(K8,K10:K17)</f>
        <v>0</v>
      </c>
      <c r="L7" s="38">
        <f t="shared" si="0"/>
        <v>0</v>
      </c>
      <c r="M7" s="38">
        <f t="shared" si="0"/>
        <v>0</v>
      </c>
      <c r="N7" s="38">
        <f t="shared" si="0"/>
        <v>0</v>
      </c>
    </row>
    <row r="8" spans="1:14" ht="16.5" customHeight="1">
      <c r="A8" s="17" t="s">
        <v>42</v>
      </c>
      <c r="B8" s="18" t="s">
        <v>43</v>
      </c>
      <c r="C8" s="19" t="s">
        <v>44</v>
      </c>
      <c r="D8" s="39">
        <f aca="true" t="shared" si="1" ref="D8:D17">SUM(E8:N8)</f>
        <v>0</v>
      </c>
      <c r="E8" s="39"/>
      <c r="F8" s="39"/>
      <c r="G8" s="39"/>
      <c r="H8" s="39"/>
      <c r="I8" s="39"/>
      <c r="J8" s="39"/>
      <c r="K8" s="39"/>
      <c r="L8" s="39"/>
      <c r="M8" s="39"/>
      <c r="N8" s="39"/>
    </row>
    <row r="9" spans="1:14" ht="16.5" customHeight="1">
      <c r="A9" s="21"/>
      <c r="B9" s="22" t="s">
        <v>45</v>
      </c>
      <c r="C9" s="23" t="s">
        <v>46</v>
      </c>
      <c r="D9" s="40">
        <f t="shared" si="1"/>
        <v>0</v>
      </c>
      <c r="E9" s="40"/>
      <c r="F9" s="40"/>
      <c r="G9" s="40"/>
      <c r="H9" s="40"/>
      <c r="I9" s="40"/>
      <c r="J9" s="40"/>
      <c r="K9" s="40"/>
      <c r="L9" s="40"/>
      <c r="M9" s="40"/>
      <c r="N9" s="40"/>
    </row>
    <row r="10" spans="1:14" ht="16.5" customHeight="1">
      <c r="A10" s="17" t="s">
        <v>51</v>
      </c>
      <c r="B10" s="25" t="s">
        <v>52</v>
      </c>
      <c r="C10" s="19" t="s">
        <v>53</v>
      </c>
      <c r="D10" s="39">
        <f t="shared" si="1"/>
        <v>0</v>
      </c>
      <c r="E10" s="39"/>
      <c r="F10" s="39"/>
      <c r="G10" s="39"/>
      <c r="H10" s="39"/>
      <c r="I10" s="39"/>
      <c r="J10" s="39"/>
      <c r="K10" s="39"/>
      <c r="L10" s="39"/>
      <c r="M10" s="39"/>
      <c r="N10" s="39"/>
    </row>
    <row r="11" spans="1:14" ht="16.5" customHeight="1">
      <c r="A11" s="17" t="s">
        <v>54</v>
      </c>
      <c r="B11" s="18" t="s">
        <v>55</v>
      </c>
      <c r="C11" s="19" t="s">
        <v>56</v>
      </c>
      <c r="D11" s="39">
        <f t="shared" si="1"/>
        <v>0</v>
      </c>
      <c r="E11" s="39"/>
      <c r="F11" s="39"/>
      <c r="G11" s="39"/>
      <c r="H11" s="39"/>
      <c r="I11" s="39"/>
      <c r="J11" s="39"/>
      <c r="K11" s="39"/>
      <c r="L11" s="39"/>
      <c r="M11" s="39"/>
      <c r="N11" s="39"/>
    </row>
    <row r="12" spans="1:14" ht="16.5" customHeight="1">
      <c r="A12" s="17" t="s">
        <v>57</v>
      </c>
      <c r="B12" s="26" t="s">
        <v>222</v>
      </c>
      <c r="C12" s="27" t="s">
        <v>59</v>
      </c>
      <c r="D12" s="39">
        <f t="shared" si="1"/>
        <v>0</v>
      </c>
      <c r="E12" s="39"/>
      <c r="F12" s="39"/>
      <c r="G12" s="39"/>
      <c r="H12" s="39"/>
      <c r="I12" s="39"/>
      <c r="J12" s="39"/>
      <c r="K12" s="39"/>
      <c r="L12" s="39"/>
      <c r="M12" s="39"/>
      <c r="N12" s="39"/>
    </row>
    <row r="13" spans="1:14" ht="16.5" customHeight="1">
      <c r="A13" s="17" t="s">
        <v>60</v>
      </c>
      <c r="B13" s="26" t="s">
        <v>61</v>
      </c>
      <c r="C13" s="27" t="s">
        <v>62</v>
      </c>
      <c r="D13" s="39">
        <f t="shared" si="1"/>
        <v>0</v>
      </c>
      <c r="E13" s="39"/>
      <c r="F13" s="39"/>
      <c r="G13" s="39"/>
      <c r="H13" s="39"/>
      <c r="I13" s="39"/>
      <c r="J13" s="39"/>
      <c r="K13" s="39"/>
      <c r="L13" s="39"/>
      <c r="M13" s="39"/>
      <c r="N13" s="39"/>
    </row>
    <row r="14" spans="1:14" s="73" customFormat="1" ht="16.5" customHeight="1">
      <c r="A14" s="17" t="s">
        <v>63</v>
      </c>
      <c r="B14" s="26" t="s">
        <v>64</v>
      </c>
      <c r="C14" s="27" t="s">
        <v>65</v>
      </c>
      <c r="D14" s="39">
        <f t="shared" si="1"/>
        <v>0</v>
      </c>
      <c r="E14" s="39"/>
      <c r="F14" s="39"/>
      <c r="G14" s="39"/>
      <c r="H14" s="39"/>
      <c r="I14" s="39"/>
      <c r="J14" s="39"/>
      <c r="K14" s="39"/>
      <c r="L14" s="39"/>
      <c r="M14" s="39"/>
      <c r="N14" s="39"/>
    </row>
    <row r="15" spans="1:14" ht="16.5" customHeight="1">
      <c r="A15" s="17" t="s">
        <v>66</v>
      </c>
      <c r="B15" s="18" t="s">
        <v>67</v>
      </c>
      <c r="C15" s="19" t="s">
        <v>68</v>
      </c>
      <c r="D15" s="39">
        <f t="shared" si="1"/>
        <v>0</v>
      </c>
      <c r="E15" s="39"/>
      <c r="F15" s="39"/>
      <c r="G15" s="39"/>
      <c r="H15" s="39"/>
      <c r="I15" s="39"/>
      <c r="J15" s="39"/>
      <c r="K15" s="39"/>
      <c r="L15" s="39"/>
      <c r="M15" s="39"/>
      <c r="N15" s="39"/>
    </row>
    <row r="16" spans="1:14" ht="16.5" customHeight="1">
      <c r="A16" s="17" t="s">
        <v>69</v>
      </c>
      <c r="B16" s="18" t="s">
        <v>70</v>
      </c>
      <c r="C16" s="19" t="s">
        <v>71</v>
      </c>
      <c r="D16" s="39">
        <f t="shared" si="1"/>
        <v>0</v>
      </c>
      <c r="E16" s="39"/>
      <c r="F16" s="39"/>
      <c r="G16" s="39"/>
      <c r="H16" s="39"/>
      <c r="I16" s="39"/>
      <c r="J16" s="39"/>
      <c r="K16" s="39"/>
      <c r="L16" s="39"/>
      <c r="M16" s="39"/>
      <c r="N16" s="39"/>
    </row>
    <row r="17" spans="1:14" ht="16.5" customHeight="1">
      <c r="A17" s="17" t="s">
        <v>72</v>
      </c>
      <c r="B17" s="25" t="s">
        <v>73</v>
      </c>
      <c r="C17" s="19" t="s">
        <v>74</v>
      </c>
      <c r="D17" s="39">
        <f t="shared" si="1"/>
        <v>0</v>
      </c>
      <c r="E17" s="39"/>
      <c r="F17" s="39"/>
      <c r="G17" s="39"/>
      <c r="H17" s="39"/>
      <c r="I17" s="39"/>
      <c r="J17" s="39"/>
      <c r="K17" s="39"/>
      <c r="L17" s="39"/>
      <c r="M17" s="39"/>
      <c r="N17" s="39"/>
    </row>
    <row r="18" spans="1:14" ht="16.5" customHeight="1">
      <c r="A18" s="3">
        <v>2</v>
      </c>
      <c r="B18" s="4" t="s">
        <v>75</v>
      </c>
      <c r="C18" s="5" t="s">
        <v>76</v>
      </c>
      <c r="D18" s="38">
        <f aca="true" t="shared" si="2" ref="D18:N18">SUM(D19:D43)</f>
        <v>0</v>
      </c>
      <c r="E18" s="38">
        <f t="shared" si="2"/>
        <v>0</v>
      </c>
      <c r="F18" s="38">
        <f t="shared" si="2"/>
        <v>0</v>
      </c>
      <c r="G18" s="38">
        <f t="shared" si="2"/>
        <v>0</v>
      </c>
      <c r="H18" s="38">
        <f t="shared" si="2"/>
        <v>0</v>
      </c>
      <c r="I18" s="38">
        <f t="shared" si="2"/>
        <v>0</v>
      </c>
      <c r="J18" s="38">
        <f t="shared" si="2"/>
        <v>0</v>
      </c>
      <c r="K18" s="38">
        <f t="shared" si="2"/>
        <v>0</v>
      </c>
      <c r="L18" s="38">
        <f t="shared" si="2"/>
        <v>0</v>
      </c>
      <c r="M18" s="38">
        <f t="shared" si="2"/>
        <v>0</v>
      </c>
      <c r="N18" s="38">
        <f t="shared" si="2"/>
        <v>0</v>
      </c>
    </row>
    <row r="19" spans="1:14" ht="16.5" customHeight="1">
      <c r="A19" s="17" t="s">
        <v>77</v>
      </c>
      <c r="B19" s="28" t="s">
        <v>91</v>
      </c>
      <c r="C19" s="19" t="s">
        <v>92</v>
      </c>
      <c r="D19" s="39">
        <f aca="true" t="shared" si="3" ref="D19:D44">SUM(E19:N19)</f>
        <v>0</v>
      </c>
      <c r="E19" s="39"/>
      <c r="F19" s="39"/>
      <c r="G19" s="39"/>
      <c r="H19" s="39"/>
      <c r="I19" s="39"/>
      <c r="J19" s="39"/>
      <c r="K19" s="39"/>
      <c r="L19" s="39"/>
      <c r="M19" s="39"/>
      <c r="N19" s="39"/>
    </row>
    <row r="20" spans="1:14" ht="16.5" customHeight="1">
      <c r="A20" s="17" t="s">
        <v>79</v>
      </c>
      <c r="B20" s="28" t="s">
        <v>94</v>
      </c>
      <c r="C20" s="19" t="s">
        <v>95</v>
      </c>
      <c r="D20" s="39">
        <f t="shared" si="3"/>
        <v>0</v>
      </c>
      <c r="E20" s="39"/>
      <c r="F20" s="39"/>
      <c r="G20" s="39"/>
      <c r="H20" s="39"/>
      <c r="I20" s="39"/>
      <c r="J20" s="39"/>
      <c r="K20" s="39"/>
      <c r="L20" s="39"/>
      <c r="M20" s="39"/>
      <c r="N20" s="39"/>
    </row>
    <row r="21" spans="1:14" ht="16.5" customHeight="1">
      <c r="A21" s="17" t="s">
        <v>81</v>
      </c>
      <c r="B21" s="18" t="s">
        <v>97</v>
      </c>
      <c r="C21" s="19" t="s">
        <v>98</v>
      </c>
      <c r="D21" s="39">
        <f t="shared" si="3"/>
        <v>0</v>
      </c>
      <c r="E21" s="39"/>
      <c r="F21" s="39"/>
      <c r="G21" s="39"/>
      <c r="H21" s="39"/>
      <c r="I21" s="39"/>
      <c r="J21" s="39"/>
      <c r="K21" s="39"/>
      <c r="L21" s="39"/>
      <c r="M21" s="39"/>
      <c r="N21" s="39"/>
    </row>
    <row r="22" spans="1:14" ht="16.5" customHeight="1">
      <c r="A22" s="17" t="s">
        <v>87</v>
      </c>
      <c r="B22" s="18" t="s">
        <v>103</v>
      </c>
      <c r="C22" s="19" t="s">
        <v>104</v>
      </c>
      <c r="D22" s="39">
        <f t="shared" si="3"/>
        <v>0</v>
      </c>
      <c r="E22" s="39"/>
      <c r="F22" s="39"/>
      <c r="G22" s="39"/>
      <c r="H22" s="39"/>
      <c r="I22" s="39"/>
      <c r="J22" s="39"/>
      <c r="K22" s="39"/>
      <c r="L22" s="39"/>
      <c r="M22" s="39"/>
      <c r="N22" s="39"/>
    </row>
    <row r="23" spans="1:14" ht="16.5" customHeight="1">
      <c r="A23" s="17" t="s">
        <v>90</v>
      </c>
      <c r="B23" s="18" t="s">
        <v>106</v>
      </c>
      <c r="C23" s="19" t="s">
        <v>107</v>
      </c>
      <c r="D23" s="39">
        <f t="shared" si="3"/>
        <v>0</v>
      </c>
      <c r="E23" s="39"/>
      <c r="F23" s="39"/>
      <c r="G23" s="39"/>
      <c r="H23" s="39"/>
      <c r="I23" s="39"/>
      <c r="J23" s="39"/>
      <c r="K23" s="39"/>
      <c r="L23" s="39"/>
      <c r="M23" s="39"/>
      <c r="N23" s="39"/>
    </row>
    <row r="24" spans="1:14" ht="16.5" customHeight="1">
      <c r="A24" s="17" t="s">
        <v>93</v>
      </c>
      <c r="B24" s="18" t="s">
        <v>109</v>
      </c>
      <c r="C24" s="19" t="s">
        <v>110</v>
      </c>
      <c r="D24" s="39">
        <f t="shared" si="3"/>
        <v>0</v>
      </c>
      <c r="E24" s="39"/>
      <c r="F24" s="39"/>
      <c r="G24" s="39"/>
      <c r="H24" s="39"/>
      <c r="I24" s="39"/>
      <c r="J24" s="39"/>
      <c r="K24" s="39"/>
      <c r="L24" s="39"/>
      <c r="M24" s="39"/>
      <c r="N24" s="39"/>
    </row>
    <row r="25" spans="1:14" ht="16.5" customHeight="1">
      <c r="A25" s="17" t="s">
        <v>96</v>
      </c>
      <c r="B25" s="18" t="s">
        <v>114</v>
      </c>
      <c r="C25" s="19" t="s">
        <v>115</v>
      </c>
      <c r="D25" s="39">
        <f t="shared" si="3"/>
        <v>0</v>
      </c>
      <c r="E25" s="39"/>
      <c r="F25" s="39"/>
      <c r="G25" s="39"/>
      <c r="H25" s="39"/>
      <c r="I25" s="39"/>
      <c r="J25" s="39"/>
      <c r="K25" s="39"/>
      <c r="L25" s="39"/>
      <c r="M25" s="39"/>
      <c r="N25" s="39"/>
    </row>
    <row r="26" spans="1:14" ht="16.5" customHeight="1">
      <c r="A26" s="17" t="s">
        <v>99</v>
      </c>
      <c r="B26" s="138" t="s">
        <v>233</v>
      </c>
      <c r="C26" s="19" t="s">
        <v>138</v>
      </c>
      <c r="D26" s="39">
        <f t="shared" si="3"/>
        <v>0</v>
      </c>
      <c r="E26" s="39"/>
      <c r="F26" s="39"/>
      <c r="G26" s="39"/>
      <c r="H26" s="39"/>
      <c r="I26" s="39"/>
      <c r="J26" s="39"/>
      <c r="K26" s="39"/>
      <c r="L26" s="39"/>
      <c r="M26" s="39"/>
      <c r="N26" s="39"/>
    </row>
    <row r="27" spans="1:14" ht="16.5" customHeight="1">
      <c r="A27" s="17" t="s">
        <v>102</v>
      </c>
      <c r="B27" s="18" t="s">
        <v>227</v>
      </c>
      <c r="C27" s="19" t="s">
        <v>117</v>
      </c>
      <c r="D27" s="39">
        <f t="shared" si="3"/>
        <v>0</v>
      </c>
      <c r="E27" s="39"/>
      <c r="F27" s="39"/>
      <c r="G27" s="39"/>
      <c r="H27" s="39"/>
      <c r="I27" s="39"/>
      <c r="J27" s="39"/>
      <c r="K27" s="39"/>
      <c r="L27" s="39"/>
      <c r="M27" s="39"/>
      <c r="N27" s="39"/>
    </row>
    <row r="28" spans="1:14" ht="16.5" customHeight="1">
      <c r="A28" s="17" t="s">
        <v>105</v>
      </c>
      <c r="B28" s="18" t="s">
        <v>119</v>
      </c>
      <c r="C28" s="19" t="s">
        <v>120</v>
      </c>
      <c r="D28" s="39">
        <f t="shared" si="3"/>
        <v>0</v>
      </c>
      <c r="E28" s="39"/>
      <c r="F28" s="39"/>
      <c r="G28" s="39"/>
      <c r="H28" s="39"/>
      <c r="I28" s="39"/>
      <c r="J28" s="39"/>
      <c r="K28" s="39"/>
      <c r="L28" s="39"/>
      <c r="M28" s="39"/>
      <c r="N28" s="39"/>
    </row>
    <row r="29" spans="1:14" ht="16.5" customHeight="1">
      <c r="A29" s="17" t="s">
        <v>108</v>
      </c>
      <c r="B29" s="18" t="s">
        <v>122</v>
      </c>
      <c r="C29" s="19" t="s">
        <v>123</v>
      </c>
      <c r="D29" s="39">
        <f t="shared" si="3"/>
        <v>0</v>
      </c>
      <c r="E29" s="39"/>
      <c r="F29" s="39"/>
      <c r="G29" s="39"/>
      <c r="H29" s="39"/>
      <c r="I29" s="39"/>
      <c r="J29" s="39"/>
      <c r="K29" s="39"/>
      <c r="L29" s="39"/>
      <c r="M29" s="39"/>
      <c r="N29" s="39"/>
    </row>
    <row r="30" spans="1:14" ht="16.5" customHeight="1">
      <c r="A30" s="17" t="s">
        <v>132</v>
      </c>
      <c r="B30" s="18" t="s">
        <v>150</v>
      </c>
      <c r="C30" s="19" t="s">
        <v>151</v>
      </c>
      <c r="D30" s="39">
        <f>SUM(E30:N30)</f>
        <v>0</v>
      </c>
      <c r="E30" s="39"/>
      <c r="F30" s="39"/>
      <c r="G30" s="39"/>
      <c r="H30" s="39"/>
      <c r="I30" s="39"/>
      <c r="J30" s="39"/>
      <c r="K30" s="39"/>
      <c r="L30" s="39"/>
      <c r="M30" s="39"/>
      <c r="N30" s="39"/>
    </row>
    <row r="31" spans="1:14" ht="16.5" customHeight="1">
      <c r="A31" s="17" t="s">
        <v>135</v>
      </c>
      <c r="B31" s="18" t="s">
        <v>153</v>
      </c>
      <c r="C31" s="19" t="s">
        <v>154</v>
      </c>
      <c r="D31" s="39">
        <f>SUM(E31:N31)</f>
        <v>0</v>
      </c>
      <c r="E31" s="39"/>
      <c r="F31" s="39"/>
      <c r="G31" s="39"/>
      <c r="H31" s="39"/>
      <c r="I31" s="39"/>
      <c r="J31" s="39"/>
      <c r="K31" s="39"/>
      <c r="L31" s="39"/>
      <c r="M31" s="39"/>
      <c r="N31" s="39"/>
    </row>
    <row r="32" spans="1:14" ht="16.5" customHeight="1">
      <c r="A32" s="17" t="s">
        <v>111</v>
      </c>
      <c r="B32" s="18" t="s">
        <v>228</v>
      </c>
      <c r="C32" s="19" t="s">
        <v>78</v>
      </c>
      <c r="D32" s="39">
        <f t="shared" si="3"/>
        <v>0</v>
      </c>
      <c r="E32" s="39"/>
      <c r="F32" s="39"/>
      <c r="G32" s="39"/>
      <c r="H32" s="39"/>
      <c r="I32" s="39"/>
      <c r="J32" s="39"/>
      <c r="K32" s="39"/>
      <c r="L32" s="39"/>
      <c r="M32" s="39"/>
      <c r="N32" s="39"/>
    </row>
    <row r="33" spans="1:14" ht="16.5" customHeight="1">
      <c r="A33" s="17" t="s">
        <v>113</v>
      </c>
      <c r="B33" s="18" t="s">
        <v>229</v>
      </c>
      <c r="C33" s="19" t="s">
        <v>80</v>
      </c>
      <c r="D33" s="39">
        <f t="shared" si="3"/>
        <v>0</v>
      </c>
      <c r="E33" s="39"/>
      <c r="F33" s="39"/>
      <c r="G33" s="39"/>
      <c r="H33" s="39"/>
      <c r="I33" s="39"/>
      <c r="J33" s="39"/>
      <c r="K33" s="39"/>
      <c r="L33" s="39"/>
      <c r="M33" s="39"/>
      <c r="N33" s="39"/>
    </row>
    <row r="34" spans="1:14" ht="16.5" customHeight="1">
      <c r="A34" s="17" t="s">
        <v>116</v>
      </c>
      <c r="B34" s="18" t="s">
        <v>82</v>
      </c>
      <c r="C34" s="19" t="s">
        <v>83</v>
      </c>
      <c r="D34" s="39">
        <f t="shared" si="3"/>
        <v>0</v>
      </c>
      <c r="E34" s="39"/>
      <c r="F34" s="39"/>
      <c r="G34" s="39"/>
      <c r="H34" s="39"/>
      <c r="I34" s="39"/>
      <c r="J34" s="39"/>
      <c r="K34" s="39"/>
      <c r="L34" s="39"/>
      <c r="M34" s="39"/>
      <c r="N34" s="39"/>
    </row>
    <row r="35" spans="1:14" ht="16.5" customHeight="1">
      <c r="A35" s="17" t="s">
        <v>118</v>
      </c>
      <c r="B35" s="18" t="s">
        <v>85</v>
      </c>
      <c r="C35" s="19" t="s">
        <v>86</v>
      </c>
      <c r="D35" s="39">
        <f t="shared" si="3"/>
        <v>0</v>
      </c>
      <c r="E35" s="39"/>
      <c r="F35" s="39"/>
      <c r="G35" s="39"/>
      <c r="H35" s="39"/>
      <c r="I35" s="39"/>
      <c r="J35" s="39"/>
      <c r="K35" s="39"/>
      <c r="L35" s="39"/>
      <c r="M35" s="39"/>
      <c r="N35" s="39"/>
    </row>
    <row r="36" spans="1:14" ht="16.5" customHeight="1">
      <c r="A36" s="17" t="s">
        <v>121</v>
      </c>
      <c r="B36" s="18" t="s">
        <v>88</v>
      </c>
      <c r="C36" s="19" t="s">
        <v>89</v>
      </c>
      <c r="D36" s="39">
        <f t="shared" si="3"/>
        <v>0</v>
      </c>
      <c r="E36" s="39"/>
      <c r="F36" s="39"/>
      <c r="G36" s="39"/>
      <c r="H36" s="39"/>
      <c r="I36" s="39"/>
      <c r="J36" s="39"/>
      <c r="K36" s="39"/>
      <c r="L36" s="39"/>
      <c r="M36" s="39"/>
      <c r="N36" s="39"/>
    </row>
    <row r="37" spans="1:14" ht="16.5" customHeight="1">
      <c r="A37" s="17" t="s">
        <v>124</v>
      </c>
      <c r="B37" s="18" t="s">
        <v>125</v>
      </c>
      <c r="C37" s="19" t="s">
        <v>126</v>
      </c>
      <c r="D37" s="39">
        <f t="shared" si="3"/>
        <v>0</v>
      </c>
      <c r="E37" s="39"/>
      <c r="F37" s="39"/>
      <c r="G37" s="39"/>
      <c r="H37" s="39"/>
      <c r="I37" s="39"/>
      <c r="J37" s="39"/>
      <c r="K37" s="39"/>
      <c r="L37" s="39"/>
      <c r="M37" s="39"/>
      <c r="N37" s="39"/>
    </row>
    <row r="38" spans="1:14" ht="16.5" customHeight="1">
      <c r="A38" s="17" t="s">
        <v>127</v>
      </c>
      <c r="B38" s="138" t="s">
        <v>230</v>
      </c>
      <c r="C38" s="19" t="s">
        <v>131</v>
      </c>
      <c r="D38" s="39">
        <f t="shared" si="3"/>
        <v>0</v>
      </c>
      <c r="E38" s="39"/>
      <c r="F38" s="39"/>
      <c r="G38" s="39"/>
      <c r="H38" s="39"/>
      <c r="I38" s="39"/>
      <c r="J38" s="39"/>
      <c r="K38" s="39"/>
      <c r="L38" s="39"/>
      <c r="M38" s="39"/>
      <c r="N38" s="39"/>
    </row>
    <row r="39" spans="1:14" ht="16.5" customHeight="1">
      <c r="A39" s="17" t="s">
        <v>130</v>
      </c>
      <c r="B39" s="18" t="s">
        <v>231</v>
      </c>
      <c r="C39" s="19" t="s">
        <v>112</v>
      </c>
      <c r="D39" s="39">
        <f t="shared" si="3"/>
        <v>0</v>
      </c>
      <c r="E39" s="39"/>
      <c r="F39" s="39"/>
      <c r="G39" s="39"/>
      <c r="H39" s="39"/>
      <c r="I39" s="39"/>
      <c r="J39" s="39"/>
      <c r="K39" s="39"/>
      <c r="L39" s="39"/>
      <c r="M39" s="39"/>
      <c r="N39" s="39"/>
    </row>
    <row r="40" spans="1:14" ht="16.5" customHeight="1">
      <c r="A40" s="17" t="s">
        <v>137</v>
      </c>
      <c r="B40" s="18" t="s">
        <v>128</v>
      </c>
      <c r="C40" s="19" t="s">
        <v>129</v>
      </c>
      <c r="D40" s="39">
        <f t="shared" si="3"/>
        <v>0</v>
      </c>
      <c r="E40" s="39"/>
      <c r="F40" s="39"/>
      <c r="G40" s="39"/>
      <c r="H40" s="39"/>
      <c r="I40" s="39"/>
      <c r="J40" s="39"/>
      <c r="K40" s="39"/>
      <c r="L40" s="39"/>
      <c r="M40" s="39"/>
      <c r="N40" s="39"/>
    </row>
    <row r="41" spans="1:14" ht="16.5" customHeight="1">
      <c r="A41" s="17" t="s">
        <v>149</v>
      </c>
      <c r="B41" s="25" t="s">
        <v>232</v>
      </c>
      <c r="C41" s="19" t="s">
        <v>136</v>
      </c>
      <c r="D41" s="39">
        <f t="shared" si="3"/>
        <v>0</v>
      </c>
      <c r="E41" s="39"/>
      <c r="F41" s="39"/>
      <c r="G41" s="39"/>
      <c r="H41" s="39"/>
      <c r="I41" s="39"/>
      <c r="J41" s="39"/>
      <c r="K41" s="39"/>
      <c r="L41" s="39"/>
      <c r="M41" s="39"/>
      <c r="N41" s="39"/>
    </row>
    <row r="42" spans="1:14" ht="16.5" customHeight="1">
      <c r="A42" s="17" t="s">
        <v>152</v>
      </c>
      <c r="B42" s="25" t="s">
        <v>133</v>
      </c>
      <c r="C42" s="19" t="s">
        <v>134</v>
      </c>
      <c r="D42" s="39">
        <f t="shared" si="3"/>
        <v>0</v>
      </c>
      <c r="E42" s="39"/>
      <c r="F42" s="39"/>
      <c r="G42" s="39"/>
      <c r="H42" s="39"/>
      <c r="I42" s="39"/>
      <c r="J42" s="39"/>
      <c r="K42" s="39"/>
      <c r="L42" s="39"/>
      <c r="M42" s="39"/>
      <c r="N42" s="39"/>
    </row>
    <row r="43" spans="1:14" ht="16.5" customHeight="1">
      <c r="A43" s="47" t="s">
        <v>155</v>
      </c>
      <c r="B43" s="74" t="s">
        <v>156</v>
      </c>
      <c r="C43" s="48" t="s">
        <v>157</v>
      </c>
      <c r="D43" s="49">
        <f t="shared" si="3"/>
        <v>0</v>
      </c>
      <c r="E43" s="49"/>
      <c r="F43" s="49"/>
      <c r="G43" s="49"/>
      <c r="H43" s="49"/>
      <c r="I43" s="49"/>
      <c r="J43" s="49"/>
      <c r="K43" s="49"/>
      <c r="L43" s="49"/>
      <c r="M43" s="49"/>
      <c r="N43" s="49"/>
    </row>
    <row r="44" spans="1:14" ht="16.5" customHeight="1">
      <c r="A44" s="65" t="s">
        <v>158</v>
      </c>
      <c r="B44" s="119" t="s">
        <v>159</v>
      </c>
      <c r="C44" s="117" t="s">
        <v>160</v>
      </c>
      <c r="D44" s="49">
        <f t="shared" si="3"/>
        <v>0</v>
      </c>
      <c r="E44" s="49"/>
      <c r="F44" s="49"/>
      <c r="G44" s="49"/>
      <c r="H44" s="49"/>
      <c r="I44" s="49"/>
      <c r="J44" s="49"/>
      <c r="K44" s="49"/>
      <c r="L44" s="49"/>
      <c r="M44" s="49"/>
      <c r="N44" s="49"/>
    </row>
  </sheetData>
  <sheetProtection/>
  <mergeCells count="7">
    <mergeCell ref="A1:N1"/>
    <mergeCell ref="A2:N2"/>
    <mergeCell ref="A4:A5"/>
    <mergeCell ref="B4:B5"/>
    <mergeCell ref="C4:C5"/>
    <mergeCell ref="D4:D5"/>
    <mergeCell ref="E4:N4"/>
  </mergeCells>
  <printOptions/>
  <pageMargins left="0.5" right="0.5" top="0.75" bottom="0.25"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P58"/>
  <sheetViews>
    <sheetView showZeros="0" zoomScalePageLayoutView="0" workbookViewId="0" topLeftCell="A1">
      <pane xSplit="6" ySplit="7" topLeftCell="G35" activePane="bottomRight" state="frozen"/>
      <selection pane="topLeft" activeCell="F4" sqref="F4"/>
      <selection pane="topRight" activeCell="F4" sqref="F4"/>
      <selection pane="bottomLeft" activeCell="F4" sqref="F4"/>
      <selection pane="bottomRight" activeCell="A46" sqref="A46:A56"/>
    </sheetView>
  </sheetViews>
  <sheetFormatPr defaultColWidth="9.00390625" defaultRowHeight="16.5" customHeight="1"/>
  <cols>
    <col min="1" max="1" width="3.50390625" style="131" bestFit="1" customWidth="1"/>
    <col min="2" max="2" width="34.25390625" style="131" customWidth="1"/>
    <col min="3" max="3" width="4.50390625" style="131" bestFit="1" customWidth="1"/>
    <col min="4" max="4" width="9.125" style="132" hidden="1" customWidth="1"/>
    <col min="5" max="5" width="8.375" style="295" hidden="1" customWidth="1"/>
    <col min="6" max="6" width="9.50390625" style="132" customWidth="1"/>
    <col min="7" max="8" width="7.875" style="132" customWidth="1"/>
    <col min="9" max="10" width="7.875" style="133" customWidth="1"/>
    <col min="11" max="11" width="7.875" style="134" customWidth="1"/>
    <col min="12" max="12" width="7.875" style="131" customWidth="1"/>
    <col min="13" max="13" width="8.25390625" style="131" bestFit="1" customWidth="1"/>
    <col min="14" max="14" width="7.875" style="134" customWidth="1"/>
    <col min="15" max="15" width="8.25390625" style="131" bestFit="1" customWidth="1"/>
    <col min="16" max="16" width="7.875" style="131" customWidth="1"/>
    <col min="17" max="16384" width="9.00390625" style="1" customWidth="1"/>
  </cols>
  <sheetData>
    <row r="1" spans="1:16" s="33" customFormat="1" ht="15" customHeight="1">
      <c r="A1" s="812" t="s">
        <v>6</v>
      </c>
      <c r="B1" s="812"/>
      <c r="C1" s="812"/>
      <c r="D1" s="812"/>
      <c r="E1" s="812"/>
      <c r="F1" s="812"/>
      <c r="G1" s="812"/>
      <c r="H1" s="812"/>
      <c r="I1" s="812"/>
      <c r="J1" s="812"/>
      <c r="K1" s="812"/>
      <c r="L1" s="812"/>
      <c r="M1" s="812"/>
      <c r="N1" s="812"/>
      <c r="O1" s="812"/>
      <c r="P1" s="812"/>
    </row>
    <row r="2" spans="1:16" s="33" customFormat="1" ht="15" customHeight="1">
      <c r="A2" s="812" t="s">
        <v>979</v>
      </c>
      <c r="B2" s="812"/>
      <c r="C2" s="812"/>
      <c r="D2" s="812"/>
      <c r="E2" s="812"/>
      <c r="F2" s="812"/>
      <c r="G2" s="812"/>
      <c r="H2" s="812"/>
      <c r="I2" s="812"/>
      <c r="J2" s="812"/>
      <c r="K2" s="812"/>
      <c r="L2" s="812"/>
      <c r="M2" s="812"/>
      <c r="N2" s="812"/>
      <c r="O2" s="812"/>
      <c r="P2" s="812"/>
    </row>
    <row r="3" spans="1:16" ht="15" customHeight="1">
      <c r="A3" s="129"/>
      <c r="B3" s="129"/>
      <c r="C3" s="129"/>
      <c r="D3" s="129"/>
      <c r="E3" s="284"/>
      <c r="F3" s="129"/>
      <c r="G3" s="813" t="s">
        <v>176</v>
      </c>
      <c r="H3" s="813"/>
      <c r="I3" s="813"/>
      <c r="J3" s="813"/>
      <c r="K3" s="813"/>
      <c r="L3" s="813"/>
      <c r="M3" s="813"/>
      <c r="N3" s="813"/>
      <c r="O3" s="813"/>
      <c r="P3" s="813"/>
    </row>
    <row r="4" spans="1:16" s="41" customFormat="1" ht="16.5" customHeight="1">
      <c r="A4" s="814" t="s">
        <v>19</v>
      </c>
      <c r="B4" s="815" t="s">
        <v>20</v>
      </c>
      <c r="C4" s="815" t="s">
        <v>21</v>
      </c>
      <c r="D4" s="816" t="s">
        <v>22</v>
      </c>
      <c r="E4" s="817"/>
      <c r="F4" s="818"/>
      <c r="G4" s="815" t="s">
        <v>24</v>
      </c>
      <c r="H4" s="815"/>
      <c r="I4" s="815"/>
      <c r="J4" s="815"/>
      <c r="K4" s="815"/>
      <c r="L4" s="815"/>
      <c r="M4" s="815"/>
      <c r="N4" s="815"/>
      <c r="O4" s="815"/>
      <c r="P4" s="815"/>
    </row>
    <row r="5" spans="1:16" s="41" customFormat="1" ht="24" customHeight="1">
      <c r="A5" s="814"/>
      <c r="B5" s="815"/>
      <c r="C5" s="815"/>
      <c r="D5" s="177" t="s">
        <v>14</v>
      </c>
      <c r="E5" s="285" t="s">
        <v>15</v>
      </c>
      <c r="F5" s="177" t="s">
        <v>16</v>
      </c>
      <c r="G5" s="118" t="s">
        <v>300</v>
      </c>
      <c r="H5" s="118" t="s">
        <v>302</v>
      </c>
      <c r="I5" s="118" t="s">
        <v>304</v>
      </c>
      <c r="J5" s="118" t="s">
        <v>306</v>
      </c>
      <c r="K5" s="118" t="s">
        <v>308</v>
      </c>
      <c r="L5" s="118" t="s">
        <v>310</v>
      </c>
      <c r="M5" s="118" t="s">
        <v>312</v>
      </c>
      <c r="N5" s="118" t="s">
        <v>314</v>
      </c>
      <c r="O5" s="118" t="s">
        <v>316</v>
      </c>
      <c r="P5" s="118" t="s">
        <v>318</v>
      </c>
    </row>
    <row r="6" spans="1:16" ht="13.5" customHeight="1">
      <c r="A6" s="120" t="s">
        <v>25</v>
      </c>
      <c r="B6" s="121" t="s">
        <v>26</v>
      </c>
      <c r="C6" s="121" t="s">
        <v>27</v>
      </c>
      <c r="D6" s="121" t="s">
        <v>173</v>
      </c>
      <c r="E6" s="286" t="s">
        <v>29</v>
      </c>
      <c r="F6" s="121" t="s">
        <v>177</v>
      </c>
      <c r="G6" s="12" t="s">
        <v>31</v>
      </c>
      <c r="H6" s="12" t="s">
        <v>32</v>
      </c>
      <c r="I6" s="12" t="s">
        <v>33</v>
      </c>
      <c r="J6" s="12" t="s">
        <v>34</v>
      </c>
      <c r="K6" s="12" t="s">
        <v>35</v>
      </c>
      <c r="L6" s="12" t="s">
        <v>36</v>
      </c>
      <c r="M6" s="12" t="s">
        <v>37</v>
      </c>
      <c r="N6" s="12" t="s">
        <v>38</v>
      </c>
      <c r="O6" s="12" t="s">
        <v>36</v>
      </c>
      <c r="P6" s="12" t="s">
        <v>37</v>
      </c>
    </row>
    <row r="7" spans="1:16" ht="16.5" customHeight="1">
      <c r="A7" s="218"/>
      <c r="B7" s="218" t="s">
        <v>39</v>
      </c>
      <c r="C7" s="218"/>
      <c r="D7" s="219"/>
      <c r="E7" s="332">
        <v>67376.418301</v>
      </c>
      <c r="F7" s="130">
        <v>67376.418301</v>
      </c>
      <c r="G7" s="107">
        <v>2508.7079799999997</v>
      </c>
      <c r="H7" s="107">
        <v>5290.19607</v>
      </c>
      <c r="I7" s="107">
        <v>3961.8620919999994</v>
      </c>
      <c r="J7" s="107">
        <v>9495.415269000001</v>
      </c>
      <c r="K7" s="107">
        <v>9378.85317</v>
      </c>
      <c r="L7" s="107">
        <v>4304.107650000001</v>
      </c>
      <c r="M7" s="107">
        <v>7459.400100000001</v>
      </c>
      <c r="N7" s="107">
        <v>7775.22426</v>
      </c>
      <c r="O7" s="107">
        <v>4964.91604</v>
      </c>
      <c r="P7" s="107">
        <v>12237.735669999998</v>
      </c>
    </row>
    <row r="8" spans="1:16" ht="16.5" customHeight="1">
      <c r="A8" s="220">
        <v>1</v>
      </c>
      <c r="B8" s="221" t="s">
        <v>40</v>
      </c>
      <c r="C8" s="222" t="s">
        <v>41</v>
      </c>
      <c r="D8" s="223"/>
      <c r="E8" s="287">
        <v>60771.880510999996</v>
      </c>
      <c r="F8" s="107">
        <v>60771.880510999996</v>
      </c>
      <c r="G8" s="107">
        <v>2351.78493</v>
      </c>
      <c r="H8" s="107">
        <v>4907.51154</v>
      </c>
      <c r="I8" s="107">
        <v>3109.514942</v>
      </c>
      <c r="J8" s="107">
        <v>8598.651649000001</v>
      </c>
      <c r="K8" s="107">
        <v>8738.37377</v>
      </c>
      <c r="L8" s="107">
        <v>3874.7485800000004</v>
      </c>
      <c r="M8" s="107">
        <v>6837.908400000001</v>
      </c>
      <c r="N8" s="107">
        <v>7009.22676</v>
      </c>
      <c r="O8" s="107">
        <v>4662.99464</v>
      </c>
      <c r="P8" s="107">
        <v>10681.165299999999</v>
      </c>
    </row>
    <row r="9" spans="1:16" ht="16.5" customHeight="1">
      <c r="A9" s="224" t="s">
        <v>42</v>
      </c>
      <c r="B9" s="225" t="s">
        <v>43</v>
      </c>
      <c r="C9" s="226" t="s">
        <v>44</v>
      </c>
      <c r="D9" s="227"/>
      <c r="E9" s="288">
        <v>73.54480000000001</v>
      </c>
      <c r="F9" s="103">
        <v>73.54480000000001</v>
      </c>
      <c r="G9" s="103">
        <v>0</v>
      </c>
      <c r="H9" s="103">
        <v>0</v>
      </c>
      <c r="I9" s="103">
        <v>0</v>
      </c>
      <c r="J9" s="103">
        <v>18.9849</v>
      </c>
      <c r="K9" s="103">
        <v>41.7355</v>
      </c>
      <c r="L9" s="103">
        <v>6.596</v>
      </c>
      <c r="M9" s="103">
        <v>3.59</v>
      </c>
      <c r="N9" s="103">
        <v>0</v>
      </c>
      <c r="O9" s="103">
        <v>0</v>
      </c>
      <c r="P9" s="103">
        <v>2.6384</v>
      </c>
    </row>
    <row r="10" spans="1:16" ht="16.5" customHeight="1">
      <c r="A10" s="228"/>
      <c r="B10" s="229" t="s">
        <v>45</v>
      </c>
      <c r="C10" s="230" t="s">
        <v>46</v>
      </c>
      <c r="D10" s="231"/>
      <c r="E10" s="289">
        <v>0</v>
      </c>
      <c r="F10" s="105">
        <v>0</v>
      </c>
      <c r="G10" s="105"/>
      <c r="H10" s="105"/>
      <c r="I10" s="105"/>
      <c r="J10" s="105"/>
      <c r="K10" s="105"/>
      <c r="L10" s="105"/>
      <c r="M10" s="105"/>
      <c r="N10" s="105"/>
      <c r="O10" s="105"/>
      <c r="P10" s="105"/>
    </row>
    <row r="11" spans="1:16" ht="16.5" customHeight="1">
      <c r="A11" s="224" t="s">
        <v>51</v>
      </c>
      <c r="B11" s="212" t="s">
        <v>52</v>
      </c>
      <c r="C11" s="226" t="s">
        <v>53</v>
      </c>
      <c r="D11" s="227"/>
      <c r="E11" s="290">
        <v>231.17392</v>
      </c>
      <c r="F11" s="103">
        <v>231.17392</v>
      </c>
      <c r="G11" s="103">
        <v>0</v>
      </c>
      <c r="H11" s="103">
        <v>9.794</v>
      </c>
      <c r="I11" s="103">
        <v>66.28973</v>
      </c>
      <c r="J11" s="103">
        <v>0.88944</v>
      </c>
      <c r="K11" s="103">
        <v>25.6544</v>
      </c>
      <c r="L11" s="103">
        <v>35.2839</v>
      </c>
      <c r="M11" s="103">
        <v>10.06143</v>
      </c>
      <c r="N11" s="103">
        <v>11.16017</v>
      </c>
      <c r="O11" s="103">
        <v>14.99404</v>
      </c>
      <c r="P11" s="103">
        <v>57.04681</v>
      </c>
    </row>
    <row r="12" spans="1:16" ht="16.5" customHeight="1">
      <c r="A12" s="224" t="s">
        <v>54</v>
      </c>
      <c r="B12" s="225" t="s">
        <v>55</v>
      </c>
      <c r="C12" s="226" t="s">
        <v>56</v>
      </c>
      <c r="D12" s="227"/>
      <c r="E12" s="290">
        <v>59941.260150999995</v>
      </c>
      <c r="F12" s="103">
        <v>59941.260150999995</v>
      </c>
      <c r="G12" s="103">
        <v>2351.78493</v>
      </c>
      <c r="H12" s="103">
        <v>4897.717540000001</v>
      </c>
      <c r="I12" s="103">
        <v>2997.4036419999998</v>
      </c>
      <c r="J12" s="103">
        <v>8563.825209</v>
      </c>
      <c r="K12" s="103">
        <v>8467.418959999999</v>
      </c>
      <c r="L12" s="103">
        <v>3721.4782900000005</v>
      </c>
      <c r="M12" s="103">
        <v>6705.595720000001</v>
      </c>
      <c r="N12" s="103">
        <v>6969.768749999999</v>
      </c>
      <c r="O12" s="103">
        <v>4644.787020000001</v>
      </c>
      <c r="P12" s="103">
        <v>10621.48009</v>
      </c>
    </row>
    <row r="13" spans="1:16" ht="16.5" customHeight="1">
      <c r="A13" s="224" t="s">
        <v>57</v>
      </c>
      <c r="B13" s="232" t="s">
        <v>61</v>
      </c>
      <c r="C13" s="226" t="s">
        <v>62</v>
      </c>
      <c r="D13" s="227"/>
      <c r="E13" s="290">
        <v>0</v>
      </c>
      <c r="F13" s="103">
        <v>0</v>
      </c>
      <c r="G13" s="103"/>
      <c r="H13" s="103"/>
      <c r="I13" s="103"/>
      <c r="J13" s="103"/>
      <c r="K13" s="103"/>
      <c r="L13" s="103"/>
      <c r="M13" s="103"/>
      <c r="N13" s="103"/>
      <c r="O13" s="103"/>
      <c r="P13" s="103"/>
    </row>
    <row r="14" spans="1:16" s="43" customFormat="1" ht="16.5" customHeight="1">
      <c r="A14" s="224" t="s">
        <v>60</v>
      </c>
      <c r="B14" s="232" t="s">
        <v>64</v>
      </c>
      <c r="C14" s="226" t="s">
        <v>65</v>
      </c>
      <c r="D14" s="227"/>
      <c r="E14" s="290">
        <v>0</v>
      </c>
      <c r="F14" s="103">
        <v>0</v>
      </c>
      <c r="G14" s="103"/>
      <c r="H14" s="103"/>
      <c r="I14" s="103"/>
      <c r="J14" s="103"/>
      <c r="K14" s="103"/>
      <c r="L14" s="103"/>
      <c r="M14" s="103"/>
      <c r="N14" s="103"/>
      <c r="O14" s="103"/>
      <c r="P14" s="103"/>
    </row>
    <row r="15" spans="1:16" ht="16.5" customHeight="1">
      <c r="A15" s="224" t="s">
        <v>63</v>
      </c>
      <c r="B15" s="232" t="s">
        <v>222</v>
      </c>
      <c r="C15" s="226" t="s">
        <v>59</v>
      </c>
      <c r="D15" s="227"/>
      <c r="E15" s="290">
        <v>0</v>
      </c>
      <c r="F15" s="103">
        <v>0</v>
      </c>
      <c r="G15" s="103"/>
      <c r="H15" s="103"/>
      <c r="I15" s="103"/>
      <c r="J15" s="103"/>
      <c r="K15" s="103"/>
      <c r="L15" s="103"/>
      <c r="M15" s="103"/>
      <c r="N15" s="103"/>
      <c r="O15" s="103"/>
      <c r="P15" s="103"/>
    </row>
    <row r="16" spans="1:16" ht="16.5" customHeight="1">
      <c r="A16" s="224"/>
      <c r="B16" s="310" t="s">
        <v>266</v>
      </c>
      <c r="C16" s="27" t="s">
        <v>267</v>
      </c>
      <c r="D16" s="227"/>
      <c r="E16" s="290"/>
      <c r="F16" s="103">
        <v>0</v>
      </c>
      <c r="G16" s="103"/>
      <c r="H16" s="103"/>
      <c r="I16" s="103"/>
      <c r="J16" s="103"/>
      <c r="K16" s="103"/>
      <c r="L16" s="103"/>
      <c r="M16" s="103"/>
      <c r="N16" s="103"/>
      <c r="O16" s="103"/>
      <c r="P16" s="103"/>
    </row>
    <row r="17" spans="1:16" s="43" customFormat="1" ht="16.5" customHeight="1">
      <c r="A17" s="224" t="s">
        <v>66</v>
      </c>
      <c r="B17" s="225" t="s">
        <v>67</v>
      </c>
      <c r="C17" s="226" t="s">
        <v>68</v>
      </c>
      <c r="D17" s="227"/>
      <c r="E17" s="290">
        <v>347.78024999999997</v>
      </c>
      <c r="F17" s="103">
        <v>347.78024999999997</v>
      </c>
      <c r="G17" s="103">
        <v>0</v>
      </c>
      <c r="H17" s="103">
        <v>0</v>
      </c>
      <c r="I17" s="103">
        <v>43.7152</v>
      </c>
      <c r="J17" s="103">
        <v>12.71708</v>
      </c>
      <c r="K17" s="103">
        <v>104.05491</v>
      </c>
      <c r="L17" s="103">
        <v>111.39039</v>
      </c>
      <c r="M17" s="103">
        <v>44.39125</v>
      </c>
      <c r="N17" s="103">
        <v>28.29784</v>
      </c>
      <c r="O17" s="103">
        <v>3.21358</v>
      </c>
      <c r="P17" s="103">
        <v>0</v>
      </c>
    </row>
    <row r="18" spans="1:16" s="43" customFormat="1" ht="16.5" customHeight="1">
      <c r="A18" s="224" t="s">
        <v>69</v>
      </c>
      <c r="B18" s="225" t="s">
        <v>70</v>
      </c>
      <c r="C18" s="226" t="s">
        <v>71</v>
      </c>
      <c r="D18" s="227"/>
      <c r="E18" s="290">
        <v>0</v>
      </c>
      <c r="F18" s="103">
        <v>0</v>
      </c>
      <c r="G18" s="103">
        <v>0</v>
      </c>
      <c r="H18" s="103">
        <v>0</v>
      </c>
      <c r="I18" s="103">
        <v>0</v>
      </c>
      <c r="J18" s="103">
        <v>0</v>
      </c>
      <c r="K18" s="103">
        <v>0</v>
      </c>
      <c r="L18" s="103">
        <v>0</v>
      </c>
      <c r="M18" s="103">
        <v>0</v>
      </c>
      <c r="N18" s="103">
        <v>0</v>
      </c>
      <c r="O18" s="103">
        <v>0</v>
      </c>
      <c r="P18" s="103">
        <v>0</v>
      </c>
    </row>
    <row r="19" spans="1:16" s="43" customFormat="1" ht="16.5" customHeight="1">
      <c r="A19" s="122" t="s">
        <v>72</v>
      </c>
      <c r="B19" s="127" t="s">
        <v>73</v>
      </c>
      <c r="C19" s="27" t="s">
        <v>74</v>
      </c>
      <c r="D19" s="214"/>
      <c r="E19" s="291">
        <v>178.12139000000002</v>
      </c>
      <c r="F19" s="103">
        <v>178.12139000000002</v>
      </c>
      <c r="G19" s="103">
        <v>0</v>
      </c>
      <c r="H19" s="103">
        <v>0</v>
      </c>
      <c r="I19" s="103">
        <v>2.10637</v>
      </c>
      <c r="J19" s="103">
        <v>2.23502</v>
      </c>
      <c r="K19" s="103">
        <v>99.51</v>
      </c>
      <c r="L19" s="103">
        <v>0</v>
      </c>
      <c r="M19" s="103">
        <v>74.27</v>
      </c>
      <c r="N19" s="103">
        <v>0</v>
      </c>
      <c r="O19" s="103">
        <v>0</v>
      </c>
      <c r="P19" s="103">
        <v>0</v>
      </c>
    </row>
    <row r="20" spans="1:16" s="43" customFormat="1" ht="16.5" customHeight="1">
      <c r="A20" s="220">
        <v>2</v>
      </c>
      <c r="B20" s="221" t="s">
        <v>75</v>
      </c>
      <c r="C20" s="222" t="s">
        <v>76</v>
      </c>
      <c r="D20" s="223"/>
      <c r="E20" s="287">
        <v>6604.537790000001</v>
      </c>
      <c r="F20" s="107">
        <v>6604.537790000001</v>
      </c>
      <c r="G20" s="107">
        <v>156.92305000000002</v>
      </c>
      <c r="H20" s="107">
        <v>382.68453</v>
      </c>
      <c r="I20" s="107">
        <v>852.3471499999998</v>
      </c>
      <c r="J20" s="107">
        <v>896.7636199999998</v>
      </c>
      <c r="K20" s="107">
        <v>640.4794000000002</v>
      </c>
      <c r="L20" s="107">
        <v>429.3590700000001</v>
      </c>
      <c r="M20" s="107">
        <v>621.4917</v>
      </c>
      <c r="N20" s="107">
        <v>765.9975000000001</v>
      </c>
      <c r="O20" s="107">
        <v>301.92139999999995</v>
      </c>
      <c r="P20" s="107">
        <v>1556.5703700000004</v>
      </c>
    </row>
    <row r="21" spans="1:16" s="43" customFormat="1" ht="16.5" customHeight="1">
      <c r="A21" s="233" t="s">
        <v>77</v>
      </c>
      <c r="B21" s="234" t="s">
        <v>91</v>
      </c>
      <c r="C21" s="235" t="s">
        <v>92</v>
      </c>
      <c r="D21" s="236"/>
      <c r="E21" s="290">
        <v>34.946799999999996</v>
      </c>
      <c r="F21" s="116">
        <v>34.946799999999996</v>
      </c>
      <c r="G21" s="116">
        <v>0</v>
      </c>
      <c r="H21" s="116">
        <v>0</v>
      </c>
      <c r="I21" s="116">
        <v>4.9468</v>
      </c>
      <c r="J21" s="116">
        <v>0</v>
      </c>
      <c r="K21" s="116">
        <v>0</v>
      </c>
      <c r="L21" s="116">
        <v>0</v>
      </c>
      <c r="M21" s="116">
        <v>30</v>
      </c>
      <c r="N21" s="116">
        <v>0</v>
      </c>
      <c r="O21" s="116">
        <v>0</v>
      </c>
      <c r="P21" s="116">
        <v>0</v>
      </c>
    </row>
    <row r="22" spans="1:16" s="43" customFormat="1" ht="16.5" customHeight="1">
      <c r="A22" s="224" t="s">
        <v>79</v>
      </c>
      <c r="B22" s="237" t="s">
        <v>94</v>
      </c>
      <c r="C22" s="226" t="s">
        <v>95</v>
      </c>
      <c r="D22" s="227"/>
      <c r="E22" s="290">
        <v>8.80358</v>
      </c>
      <c r="F22" s="103">
        <v>8.80358</v>
      </c>
      <c r="G22" s="103">
        <v>0</v>
      </c>
      <c r="H22" s="103">
        <v>0</v>
      </c>
      <c r="I22" s="103">
        <v>8.40367</v>
      </c>
      <c r="J22" s="103">
        <v>0</v>
      </c>
      <c r="K22" s="103">
        <v>0</v>
      </c>
      <c r="L22" s="103">
        <v>0.39991</v>
      </c>
      <c r="M22" s="103">
        <v>0</v>
      </c>
      <c r="N22" s="103">
        <v>0</v>
      </c>
      <c r="O22" s="103">
        <v>0</v>
      </c>
      <c r="P22" s="103">
        <v>0</v>
      </c>
    </row>
    <row r="23" spans="1:16" s="43" customFormat="1" ht="16.5" customHeight="1">
      <c r="A23" s="224" t="s">
        <v>81</v>
      </c>
      <c r="B23" s="225" t="s">
        <v>97</v>
      </c>
      <c r="C23" s="226" t="s">
        <v>98</v>
      </c>
      <c r="D23" s="227"/>
      <c r="E23" s="292">
        <v>0</v>
      </c>
      <c r="F23" s="103">
        <v>0</v>
      </c>
      <c r="G23" s="103">
        <v>0</v>
      </c>
      <c r="H23" s="103">
        <v>0</v>
      </c>
      <c r="I23" s="103">
        <v>0</v>
      </c>
      <c r="J23" s="103">
        <v>0</v>
      </c>
      <c r="K23" s="103">
        <v>0</v>
      </c>
      <c r="L23" s="103">
        <v>0</v>
      </c>
      <c r="M23" s="103">
        <v>0</v>
      </c>
      <c r="N23" s="103">
        <v>0</v>
      </c>
      <c r="O23" s="103">
        <v>0</v>
      </c>
      <c r="P23" s="103">
        <v>0</v>
      </c>
    </row>
    <row r="24" spans="1:16" s="43" customFormat="1" ht="16.5" customHeight="1">
      <c r="A24" s="224" t="s">
        <v>84</v>
      </c>
      <c r="B24" s="225" t="s">
        <v>103</v>
      </c>
      <c r="C24" s="226" t="s">
        <v>104</v>
      </c>
      <c r="D24" s="227"/>
      <c r="E24" s="292">
        <v>100</v>
      </c>
      <c r="F24" s="103">
        <v>100</v>
      </c>
      <c r="G24" s="103">
        <v>0</v>
      </c>
      <c r="H24" s="103">
        <v>0</v>
      </c>
      <c r="I24" s="103">
        <v>50</v>
      </c>
      <c r="J24" s="103">
        <v>0</v>
      </c>
      <c r="K24" s="103">
        <v>0</v>
      </c>
      <c r="L24" s="103">
        <v>0</v>
      </c>
      <c r="M24" s="103">
        <v>0</v>
      </c>
      <c r="N24" s="103">
        <v>50</v>
      </c>
      <c r="O24" s="103">
        <v>0</v>
      </c>
      <c r="P24" s="103">
        <v>0</v>
      </c>
    </row>
    <row r="25" spans="1:16" s="43" customFormat="1" ht="16.5" customHeight="1">
      <c r="A25" s="224" t="s">
        <v>87</v>
      </c>
      <c r="B25" s="225" t="s">
        <v>106</v>
      </c>
      <c r="C25" s="226" t="s">
        <v>107</v>
      </c>
      <c r="D25" s="227"/>
      <c r="E25" s="290">
        <v>33.69771</v>
      </c>
      <c r="F25" s="103">
        <v>33.69771</v>
      </c>
      <c r="G25" s="103">
        <v>0.21057</v>
      </c>
      <c r="H25" s="103">
        <v>0.86467</v>
      </c>
      <c r="I25" s="103">
        <v>12.805620000000001</v>
      </c>
      <c r="J25" s="103">
        <v>2.30407</v>
      </c>
      <c r="K25" s="103">
        <v>3.29983</v>
      </c>
      <c r="L25" s="103">
        <v>5.79146</v>
      </c>
      <c r="M25" s="103">
        <v>1.03363</v>
      </c>
      <c r="N25" s="103">
        <v>5.60863</v>
      </c>
      <c r="O25" s="103">
        <v>1.23813</v>
      </c>
      <c r="P25" s="103">
        <v>0.5411</v>
      </c>
    </row>
    <row r="26" spans="1:16" s="43" customFormat="1" ht="16.5" customHeight="1">
      <c r="A26" s="224" t="s">
        <v>90</v>
      </c>
      <c r="B26" s="238" t="s">
        <v>109</v>
      </c>
      <c r="C26" s="226" t="s">
        <v>110</v>
      </c>
      <c r="D26" s="227"/>
      <c r="E26" s="290">
        <v>299.82871</v>
      </c>
      <c r="F26" s="103">
        <v>299.82871</v>
      </c>
      <c r="G26" s="103">
        <v>2.9575599999999995</v>
      </c>
      <c r="H26" s="103">
        <v>35.17084</v>
      </c>
      <c r="I26" s="103">
        <v>103.87516000000001</v>
      </c>
      <c r="J26" s="103">
        <v>3.69512</v>
      </c>
      <c r="K26" s="103">
        <v>23.65363</v>
      </c>
      <c r="L26" s="103">
        <v>78.92055</v>
      </c>
      <c r="M26" s="103">
        <v>12.199650000000002</v>
      </c>
      <c r="N26" s="103">
        <v>19.94279</v>
      </c>
      <c r="O26" s="103">
        <v>1.11</v>
      </c>
      <c r="P26" s="103">
        <v>18.30341</v>
      </c>
    </row>
    <row r="27" spans="1:16" s="43" customFormat="1" ht="16.5" customHeight="1">
      <c r="A27" s="224" t="s">
        <v>93</v>
      </c>
      <c r="B27" s="225" t="s">
        <v>281</v>
      </c>
      <c r="C27" s="226" t="s">
        <v>115</v>
      </c>
      <c r="D27" s="227"/>
      <c r="E27" s="290">
        <v>0</v>
      </c>
      <c r="F27" s="103">
        <v>0</v>
      </c>
      <c r="G27" s="103">
        <v>0</v>
      </c>
      <c r="H27" s="103">
        <v>0</v>
      </c>
      <c r="I27" s="103">
        <v>0</v>
      </c>
      <c r="J27" s="103">
        <v>0</v>
      </c>
      <c r="K27" s="103">
        <v>0</v>
      </c>
      <c r="L27" s="103">
        <v>0</v>
      </c>
      <c r="M27" s="103">
        <v>0</v>
      </c>
      <c r="N27" s="103">
        <v>0</v>
      </c>
      <c r="O27" s="103">
        <v>0</v>
      </c>
      <c r="P27" s="103">
        <v>0</v>
      </c>
    </row>
    <row r="28" spans="1:16" ht="16.5" customHeight="1">
      <c r="A28" s="224" t="s">
        <v>96</v>
      </c>
      <c r="B28" s="128" t="s">
        <v>4</v>
      </c>
      <c r="C28" s="27" t="s">
        <v>112</v>
      </c>
      <c r="D28" s="215"/>
      <c r="E28" s="242">
        <v>39.95786</v>
      </c>
      <c r="F28" s="103">
        <v>39.95786</v>
      </c>
      <c r="G28" s="103">
        <v>0</v>
      </c>
      <c r="H28" s="103">
        <v>0</v>
      </c>
      <c r="I28" s="103">
        <v>0</v>
      </c>
      <c r="J28" s="103">
        <v>0</v>
      </c>
      <c r="K28" s="103">
        <v>0</v>
      </c>
      <c r="L28" s="103">
        <v>0</v>
      </c>
      <c r="M28" s="103">
        <v>0</v>
      </c>
      <c r="N28" s="103">
        <v>0</v>
      </c>
      <c r="O28" s="103">
        <v>22.84895</v>
      </c>
      <c r="P28" s="103">
        <v>17.10891</v>
      </c>
    </row>
    <row r="29" spans="1:16" s="43" customFormat="1" ht="21" customHeight="1">
      <c r="A29" s="224" t="s">
        <v>99</v>
      </c>
      <c r="B29" s="238" t="s">
        <v>233</v>
      </c>
      <c r="C29" s="226" t="s">
        <v>138</v>
      </c>
      <c r="D29" s="227"/>
      <c r="E29" s="290">
        <v>3380.90182</v>
      </c>
      <c r="F29" s="103">
        <v>3380.90182</v>
      </c>
      <c r="G29" s="103">
        <v>67.42077000000002</v>
      </c>
      <c r="H29" s="103">
        <v>167.8029</v>
      </c>
      <c r="I29" s="103">
        <v>301.45218</v>
      </c>
      <c r="J29" s="103">
        <v>637.6989</v>
      </c>
      <c r="K29" s="103">
        <v>245.68267000000003</v>
      </c>
      <c r="L29" s="103">
        <v>119.18568000000002</v>
      </c>
      <c r="M29" s="103">
        <v>228.09948999999995</v>
      </c>
      <c r="N29" s="103">
        <v>191.36212999999998</v>
      </c>
      <c r="O29" s="103">
        <v>124.70095</v>
      </c>
      <c r="P29" s="103">
        <v>1297.4961500000002</v>
      </c>
    </row>
    <row r="30" spans="1:16" s="24" customFormat="1" ht="16.5" customHeight="1">
      <c r="A30" s="21"/>
      <c r="B30" s="125" t="s">
        <v>234</v>
      </c>
      <c r="C30" s="126" t="s">
        <v>139</v>
      </c>
      <c r="D30" s="215"/>
      <c r="E30" s="289">
        <v>1459.14565</v>
      </c>
      <c r="F30" s="105">
        <v>1459.14565</v>
      </c>
      <c r="G30" s="105">
        <v>52.87182000000001</v>
      </c>
      <c r="H30" s="105">
        <v>108.55427</v>
      </c>
      <c r="I30" s="105">
        <v>210.269</v>
      </c>
      <c r="J30" s="105">
        <v>160.81439</v>
      </c>
      <c r="K30" s="105">
        <v>168.80399</v>
      </c>
      <c r="L30" s="105">
        <v>106.67208000000001</v>
      </c>
      <c r="M30" s="105">
        <v>208.03622999999996</v>
      </c>
      <c r="N30" s="105">
        <v>164.20449999999997</v>
      </c>
      <c r="O30" s="105">
        <v>104.74614</v>
      </c>
      <c r="P30" s="105">
        <v>174.17323</v>
      </c>
    </row>
    <row r="31" spans="1:16" s="24" customFormat="1" ht="16.5" customHeight="1">
      <c r="A31" s="21"/>
      <c r="B31" s="125" t="s">
        <v>235</v>
      </c>
      <c r="C31" s="126" t="s">
        <v>140</v>
      </c>
      <c r="D31" s="215"/>
      <c r="E31" s="289">
        <v>45.46733</v>
      </c>
      <c r="F31" s="105">
        <v>45.46733</v>
      </c>
      <c r="G31" s="105">
        <v>1.93412</v>
      </c>
      <c r="H31" s="105">
        <v>0</v>
      </c>
      <c r="I31" s="105">
        <v>40.50902</v>
      </c>
      <c r="J31" s="105">
        <v>0</v>
      </c>
      <c r="K31" s="105">
        <v>2.95988</v>
      </c>
      <c r="L31" s="105">
        <v>0.06431</v>
      </c>
      <c r="M31" s="105">
        <v>0</v>
      </c>
      <c r="N31" s="105">
        <v>0</v>
      </c>
      <c r="O31" s="105">
        <v>0</v>
      </c>
      <c r="P31" s="105">
        <v>0</v>
      </c>
    </row>
    <row r="32" spans="1:16" s="24" customFormat="1" ht="16.5" customHeight="1">
      <c r="A32" s="190"/>
      <c r="B32" s="311" t="s">
        <v>270</v>
      </c>
      <c r="C32" s="313" t="s">
        <v>143</v>
      </c>
      <c r="D32" s="239"/>
      <c r="E32" s="289">
        <v>4.15294</v>
      </c>
      <c r="F32" s="105">
        <v>4.15294</v>
      </c>
      <c r="G32" s="105">
        <v>0.12655</v>
      </c>
      <c r="H32" s="105">
        <v>0</v>
      </c>
      <c r="I32" s="105">
        <v>1.82066</v>
      </c>
      <c r="J32" s="105">
        <v>0</v>
      </c>
      <c r="K32" s="105">
        <v>0</v>
      </c>
      <c r="L32" s="105">
        <v>0</v>
      </c>
      <c r="M32" s="105">
        <v>0</v>
      </c>
      <c r="N32" s="105">
        <v>1.99578</v>
      </c>
      <c r="O32" s="105">
        <v>0.05901</v>
      </c>
      <c r="P32" s="105">
        <v>0.15094</v>
      </c>
    </row>
    <row r="33" spans="1:16" s="24" customFormat="1" ht="16.5" customHeight="1">
      <c r="A33" s="190"/>
      <c r="B33" s="311" t="s">
        <v>271</v>
      </c>
      <c r="C33" s="313" t="s">
        <v>144</v>
      </c>
      <c r="D33" s="239"/>
      <c r="E33" s="289">
        <v>5.2105</v>
      </c>
      <c r="F33" s="105">
        <v>5.2105</v>
      </c>
      <c r="G33" s="105">
        <v>0.3033</v>
      </c>
      <c r="H33" s="105">
        <v>0.11357</v>
      </c>
      <c r="I33" s="105">
        <v>0.5585</v>
      </c>
      <c r="J33" s="105">
        <v>0.32187</v>
      </c>
      <c r="K33" s="105">
        <v>0.52218</v>
      </c>
      <c r="L33" s="105">
        <v>0.26278</v>
      </c>
      <c r="M33" s="105">
        <v>0.34061</v>
      </c>
      <c r="N33" s="105">
        <v>2.17907</v>
      </c>
      <c r="O33" s="105">
        <v>0.30545</v>
      </c>
      <c r="P33" s="105">
        <v>0.30317</v>
      </c>
    </row>
    <row r="34" spans="1:16" s="24" customFormat="1" ht="16.5" customHeight="1">
      <c r="A34" s="190"/>
      <c r="B34" s="311" t="s">
        <v>272</v>
      </c>
      <c r="C34" s="313" t="s">
        <v>145</v>
      </c>
      <c r="D34" s="239"/>
      <c r="E34" s="289">
        <v>48.81249</v>
      </c>
      <c r="F34" s="105">
        <v>48.81249</v>
      </c>
      <c r="G34" s="105">
        <v>3.92264</v>
      </c>
      <c r="H34" s="105">
        <v>2.41045</v>
      </c>
      <c r="I34" s="105">
        <v>11.09889</v>
      </c>
      <c r="J34" s="105">
        <v>2.91382</v>
      </c>
      <c r="K34" s="105">
        <v>8.90806</v>
      </c>
      <c r="L34" s="105">
        <v>3.40306</v>
      </c>
      <c r="M34" s="105">
        <v>3.18407</v>
      </c>
      <c r="N34" s="105">
        <v>5.19994</v>
      </c>
      <c r="O34" s="105">
        <v>3.7975</v>
      </c>
      <c r="P34" s="105">
        <v>3.97406</v>
      </c>
    </row>
    <row r="35" spans="1:16" s="24" customFormat="1" ht="16.5" customHeight="1">
      <c r="A35" s="190"/>
      <c r="B35" s="311" t="s">
        <v>273</v>
      </c>
      <c r="C35" s="313" t="s">
        <v>146</v>
      </c>
      <c r="D35" s="239"/>
      <c r="E35" s="289">
        <v>14.83678</v>
      </c>
      <c r="F35" s="105">
        <v>14.83678</v>
      </c>
      <c r="G35" s="105">
        <v>0.072</v>
      </c>
      <c r="H35" s="105">
        <v>3.14553</v>
      </c>
      <c r="I35" s="105">
        <v>1.75207</v>
      </c>
      <c r="J35" s="105">
        <v>0.2</v>
      </c>
      <c r="K35" s="105">
        <v>1.18125</v>
      </c>
      <c r="L35" s="105">
        <v>1.63305</v>
      </c>
      <c r="M35" s="105">
        <v>2.36713</v>
      </c>
      <c r="N35" s="105">
        <v>2.81691</v>
      </c>
      <c r="O35" s="105">
        <v>0</v>
      </c>
      <c r="P35" s="105">
        <v>1.66884</v>
      </c>
    </row>
    <row r="36" spans="1:16" s="24" customFormat="1" ht="16.5" customHeight="1">
      <c r="A36" s="21"/>
      <c r="B36" s="125" t="s">
        <v>236</v>
      </c>
      <c r="C36" s="126" t="s">
        <v>141</v>
      </c>
      <c r="D36" s="215"/>
      <c r="E36" s="289">
        <v>1656.22369</v>
      </c>
      <c r="F36" s="105">
        <v>1656.22369</v>
      </c>
      <c r="G36" s="105">
        <v>0</v>
      </c>
      <c r="H36" s="105">
        <v>3.6572199999999997</v>
      </c>
      <c r="I36" s="105">
        <v>11.95538</v>
      </c>
      <c r="J36" s="105">
        <v>467.69534</v>
      </c>
      <c r="K36" s="105">
        <v>44.97296</v>
      </c>
      <c r="L36" s="105">
        <v>0.1293</v>
      </c>
      <c r="M36" s="105">
        <v>4.15022</v>
      </c>
      <c r="N36" s="105">
        <v>4.799740000000001</v>
      </c>
      <c r="O36" s="105">
        <v>9.00289</v>
      </c>
      <c r="P36" s="105">
        <v>1109.86064</v>
      </c>
    </row>
    <row r="37" spans="1:16" s="24" customFormat="1" ht="16.5" customHeight="1">
      <c r="A37" s="21"/>
      <c r="B37" s="125" t="s">
        <v>279</v>
      </c>
      <c r="C37" s="126" t="s">
        <v>142</v>
      </c>
      <c r="D37" s="215"/>
      <c r="E37" s="289">
        <v>0.8247800000000001</v>
      </c>
      <c r="F37" s="105">
        <v>0.8247800000000001</v>
      </c>
      <c r="G37" s="105">
        <v>0</v>
      </c>
      <c r="H37" s="105">
        <v>0.02487</v>
      </c>
      <c r="I37" s="105">
        <v>0.39703</v>
      </c>
      <c r="J37" s="105">
        <v>0.06026</v>
      </c>
      <c r="K37" s="105">
        <v>0.02966</v>
      </c>
      <c r="L37" s="105">
        <v>0.05895</v>
      </c>
      <c r="M37" s="105">
        <v>0.1158</v>
      </c>
      <c r="N37" s="105">
        <v>0.03952</v>
      </c>
      <c r="O37" s="105">
        <v>0.09869</v>
      </c>
      <c r="P37" s="105">
        <v>0</v>
      </c>
    </row>
    <row r="38" spans="1:16" s="24" customFormat="1" ht="16.5" customHeight="1">
      <c r="A38" s="21"/>
      <c r="B38" s="309" t="s">
        <v>268</v>
      </c>
      <c r="C38" s="126" t="s">
        <v>269</v>
      </c>
      <c r="D38" s="215"/>
      <c r="E38" s="289"/>
      <c r="F38" s="105"/>
      <c r="G38" s="105"/>
      <c r="H38" s="105"/>
      <c r="I38" s="105"/>
      <c r="J38" s="105"/>
      <c r="K38" s="105"/>
      <c r="L38" s="105"/>
      <c r="M38" s="105"/>
      <c r="N38" s="105"/>
      <c r="O38" s="105"/>
      <c r="P38" s="105"/>
    </row>
    <row r="39" spans="1:16" s="315" customFormat="1" ht="16.5" customHeight="1">
      <c r="A39" s="314"/>
      <c r="B39" s="311" t="s">
        <v>274</v>
      </c>
      <c r="C39" s="313" t="s">
        <v>117</v>
      </c>
      <c r="D39" s="239"/>
      <c r="E39" s="289">
        <v>0</v>
      </c>
      <c r="F39" s="105">
        <v>0</v>
      </c>
      <c r="G39" s="105"/>
      <c r="H39" s="105"/>
      <c r="I39" s="105"/>
      <c r="J39" s="105"/>
      <c r="K39" s="105"/>
      <c r="L39" s="105"/>
      <c r="M39" s="105"/>
      <c r="N39" s="105"/>
      <c r="O39" s="105"/>
      <c r="P39" s="105"/>
    </row>
    <row r="40" spans="1:16" s="315" customFormat="1" ht="16.5" customHeight="1">
      <c r="A40" s="314"/>
      <c r="B40" s="311" t="s">
        <v>275</v>
      </c>
      <c r="C40" s="313" t="s">
        <v>123</v>
      </c>
      <c r="D40" s="239"/>
      <c r="E40" s="289">
        <v>39.954429999999995</v>
      </c>
      <c r="F40" s="105">
        <v>39.954429999999995</v>
      </c>
      <c r="G40" s="105">
        <v>0</v>
      </c>
      <c r="H40" s="105">
        <v>35</v>
      </c>
      <c r="I40" s="105">
        <v>2.66446</v>
      </c>
      <c r="J40" s="105">
        <v>0</v>
      </c>
      <c r="K40" s="105">
        <v>0.5714</v>
      </c>
      <c r="L40" s="105">
        <v>0</v>
      </c>
      <c r="M40" s="105">
        <v>0</v>
      </c>
      <c r="N40" s="105">
        <v>1.71857</v>
      </c>
      <c r="O40" s="105">
        <v>0</v>
      </c>
      <c r="P40" s="105">
        <v>0</v>
      </c>
    </row>
    <row r="41" spans="1:16" s="315" customFormat="1" ht="16.5" customHeight="1">
      <c r="A41" s="314"/>
      <c r="B41" s="311" t="s">
        <v>276</v>
      </c>
      <c r="C41" s="313" t="s">
        <v>126</v>
      </c>
      <c r="D41" s="239"/>
      <c r="E41" s="289">
        <v>14.6921</v>
      </c>
      <c r="F41" s="105">
        <v>14.6921</v>
      </c>
      <c r="G41" s="105">
        <v>4.30606</v>
      </c>
      <c r="H41" s="105">
        <v>1.29369</v>
      </c>
      <c r="I41" s="105">
        <v>1.54271</v>
      </c>
      <c r="J41" s="105">
        <v>0.28701</v>
      </c>
      <c r="K41" s="105">
        <v>1.08147</v>
      </c>
      <c r="L41" s="105">
        <v>0.47259</v>
      </c>
      <c r="M41" s="105">
        <v>0.91816</v>
      </c>
      <c r="N41" s="105">
        <v>1.72786</v>
      </c>
      <c r="O41" s="105">
        <v>0.53353</v>
      </c>
      <c r="P41" s="105">
        <v>2.52902</v>
      </c>
    </row>
    <row r="42" spans="1:16" s="73" customFormat="1" ht="16.5" customHeight="1">
      <c r="A42" s="314"/>
      <c r="B42" s="312" t="s">
        <v>277</v>
      </c>
      <c r="C42" s="313" t="s">
        <v>131</v>
      </c>
      <c r="D42" s="239"/>
      <c r="E42" s="289">
        <v>87.17833999999999</v>
      </c>
      <c r="F42" s="105">
        <v>87.17833999999999</v>
      </c>
      <c r="G42" s="105">
        <v>3.88428</v>
      </c>
      <c r="H42" s="105">
        <v>13.603299999999999</v>
      </c>
      <c r="I42" s="105">
        <v>18.502769999999998</v>
      </c>
      <c r="J42" s="105">
        <v>4.49722</v>
      </c>
      <c r="K42" s="105">
        <v>16.370910000000002</v>
      </c>
      <c r="L42" s="105">
        <v>6.08656</v>
      </c>
      <c r="M42" s="105">
        <v>7.36765</v>
      </c>
      <c r="N42" s="105">
        <v>5.87166</v>
      </c>
      <c r="O42" s="105">
        <v>6.15774</v>
      </c>
      <c r="P42" s="105">
        <v>4.83625</v>
      </c>
    </row>
    <row r="43" spans="1:16" s="24" customFormat="1" ht="16.5" customHeight="1">
      <c r="A43" s="21"/>
      <c r="B43" s="125" t="s">
        <v>280</v>
      </c>
      <c r="C43" s="126" t="s">
        <v>11</v>
      </c>
      <c r="D43" s="215"/>
      <c r="E43" s="289">
        <v>0</v>
      </c>
      <c r="F43" s="105">
        <v>0</v>
      </c>
      <c r="G43" s="105"/>
      <c r="H43" s="105"/>
      <c r="I43" s="105"/>
      <c r="J43" s="105"/>
      <c r="K43" s="105"/>
      <c r="L43" s="105"/>
      <c r="M43" s="105"/>
      <c r="N43" s="105"/>
      <c r="O43" s="105"/>
      <c r="P43" s="105"/>
    </row>
    <row r="44" spans="1:16" s="24" customFormat="1" ht="16.5" customHeight="1">
      <c r="A44" s="21"/>
      <c r="B44" s="125" t="s">
        <v>278</v>
      </c>
      <c r="C44" s="126" t="s">
        <v>147</v>
      </c>
      <c r="D44" s="215"/>
      <c r="E44" s="289">
        <v>0</v>
      </c>
      <c r="F44" s="105">
        <v>0</v>
      </c>
      <c r="G44" s="105"/>
      <c r="H44" s="105"/>
      <c r="I44" s="105"/>
      <c r="J44" s="105"/>
      <c r="K44" s="105"/>
      <c r="L44" s="105"/>
      <c r="M44" s="105"/>
      <c r="N44" s="105"/>
      <c r="O44" s="105"/>
      <c r="P44" s="105"/>
    </row>
    <row r="45" spans="1:16" s="24" customFormat="1" ht="16.5" customHeight="1">
      <c r="A45" s="21"/>
      <c r="B45" s="125" t="s">
        <v>237</v>
      </c>
      <c r="C45" s="126" t="s">
        <v>148</v>
      </c>
      <c r="D45" s="215"/>
      <c r="E45" s="289">
        <v>4.40279</v>
      </c>
      <c r="F45" s="105">
        <v>4.40279</v>
      </c>
      <c r="G45" s="105">
        <v>0</v>
      </c>
      <c r="H45" s="105">
        <v>0</v>
      </c>
      <c r="I45" s="105">
        <v>0.38169</v>
      </c>
      <c r="J45" s="105">
        <v>0.90899</v>
      </c>
      <c r="K45" s="105">
        <v>0.28091</v>
      </c>
      <c r="L45" s="105">
        <v>0.403</v>
      </c>
      <c r="M45" s="105">
        <v>1.61962</v>
      </c>
      <c r="N45" s="105">
        <v>0.80858</v>
      </c>
      <c r="O45" s="105">
        <v>0</v>
      </c>
      <c r="P45" s="105">
        <v>0</v>
      </c>
    </row>
    <row r="46" spans="1:16" s="43" customFormat="1" ht="16.5" customHeight="1">
      <c r="A46" s="122" t="s">
        <v>102</v>
      </c>
      <c r="B46" s="123" t="s">
        <v>119</v>
      </c>
      <c r="C46" s="27" t="s">
        <v>120</v>
      </c>
      <c r="D46" s="213"/>
      <c r="E46" s="290">
        <v>0</v>
      </c>
      <c r="F46" s="103">
        <v>0</v>
      </c>
      <c r="G46" s="103"/>
      <c r="H46" s="103"/>
      <c r="I46" s="103"/>
      <c r="J46" s="103"/>
      <c r="K46" s="103"/>
      <c r="L46" s="103"/>
      <c r="M46" s="103"/>
      <c r="N46" s="103"/>
      <c r="O46" s="103"/>
      <c r="P46" s="103"/>
    </row>
    <row r="47" spans="1:16" ht="16.5" customHeight="1">
      <c r="A47" s="122" t="s">
        <v>105</v>
      </c>
      <c r="B47" s="123" t="s">
        <v>150</v>
      </c>
      <c r="C47" s="27" t="s">
        <v>151</v>
      </c>
      <c r="D47" s="215"/>
      <c r="E47" s="243">
        <v>8.25197</v>
      </c>
      <c r="F47" s="103">
        <v>8.25197</v>
      </c>
      <c r="G47" s="103">
        <v>0.53798</v>
      </c>
      <c r="H47" s="103">
        <v>0.73656</v>
      </c>
      <c r="I47" s="103">
        <v>0.6216</v>
      </c>
      <c r="J47" s="103">
        <v>0.97597</v>
      </c>
      <c r="K47" s="103">
        <v>1.45726</v>
      </c>
      <c r="L47" s="103">
        <v>0.42001</v>
      </c>
      <c r="M47" s="103">
        <v>1.28072</v>
      </c>
      <c r="N47" s="103">
        <v>1.02352</v>
      </c>
      <c r="O47" s="103">
        <v>0.55372</v>
      </c>
      <c r="P47" s="103">
        <v>0.64463</v>
      </c>
    </row>
    <row r="48" spans="1:16" ht="16.5" customHeight="1">
      <c r="A48" s="122" t="s">
        <v>108</v>
      </c>
      <c r="B48" s="128" t="s">
        <v>153</v>
      </c>
      <c r="C48" s="27" t="s">
        <v>154</v>
      </c>
      <c r="D48" s="215"/>
      <c r="E48" s="243">
        <v>14.4626</v>
      </c>
      <c r="F48" s="103">
        <v>14.4626</v>
      </c>
      <c r="G48" s="103">
        <v>0.91706</v>
      </c>
      <c r="H48" s="103">
        <v>0</v>
      </c>
      <c r="I48" s="103">
        <v>13.5</v>
      </c>
      <c r="J48" s="103">
        <v>0</v>
      </c>
      <c r="K48" s="103">
        <v>0</v>
      </c>
      <c r="L48" s="103">
        <v>0</v>
      </c>
      <c r="M48" s="103">
        <v>0.04554</v>
      </c>
      <c r="N48" s="103">
        <v>0</v>
      </c>
      <c r="O48" s="103">
        <v>0</v>
      </c>
      <c r="P48" s="103">
        <v>0</v>
      </c>
    </row>
    <row r="49" spans="1:16" s="43" customFormat="1" ht="16.5" customHeight="1">
      <c r="A49" s="122" t="s">
        <v>111</v>
      </c>
      <c r="B49" s="225" t="s">
        <v>228</v>
      </c>
      <c r="C49" s="226" t="s">
        <v>78</v>
      </c>
      <c r="D49" s="227"/>
      <c r="E49" s="290">
        <v>853.11296</v>
      </c>
      <c r="F49" s="103">
        <v>853.11296</v>
      </c>
      <c r="G49" s="103">
        <v>60.723060000000004</v>
      </c>
      <c r="H49" s="109">
        <v>66.58268</v>
      </c>
      <c r="I49" s="109">
        <v>209.24399</v>
      </c>
      <c r="J49" s="109">
        <v>75.62987</v>
      </c>
      <c r="K49" s="109">
        <v>76.85754999999999</v>
      </c>
      <c r="L49" s="109">
        <v>88.53995</v>
      </c>
      <c r="M49" s="109">
        <v>58.2033</v>
      </c>
      <c r="N49" s="109">
        <v>139.37819000000002</v>
      </c>
      <c r="O49" s="109">
        <v>31.349069999999998</v>
      </c>
      <c r="P49" s="109">
        <v>46.60530000000001</v>
      </c>
    </row>
    <row r="50" spans="1:16" s="43" customFormat="1" ht="16.5" customHeight="1">
      <c r="A50" s="122" t="s">
        <v>113</v>
      </c>
      <c r="B50" s="225" t="s">
        <v>229</v>
      </c>
      <c r="C50" s="226" t="s">
        <v>80</v>
      </c>
      <c r="D50" s="227"/>
      <c r="E50" s="290">
        <v>0</v>
      </c>
      <c r="F50" s="103">
        <v>0</v>
      </c>
      <c r="G50" s="103"/>
      <c r="H50" s="103"/>
      <c r="I50" s="103"/>
      <c r="J50" s="103"/>
      <c r="K50" s="103"/>
      <c r="L50" s="103"/>
      <c r="M50" s="103"/>
      <c r="N50" s="103"/>
      <c r="O50" s="103"/>
      <c r="P50" s="103"/>
    </row>
    <row r="51" spans="1:16" s="43" customFormat="1" ht="16.5" customHeight="1">
      <c r="A51" s="122" t="s">
        <v>116</v>
      </c>
      <c r="B51" s="225" t="s">
        <v>82</v>
      </c>
      <c r="C51" s="226" t="s">
        <v>83</v>
      </c>
      <c r="D51" s="227"/>
      <c r="E51" s="290">
        <v>34.18545</v>
      </c>
      <c r="F51" s="103">
        <v>34.18545</v>
      </c>
      <c r="G51" s="103">
        <v>0.62125</v>
      </c>
      <c r="H51" s="103">
        <v>0.44564</v>
      </c>
      <c r="I51" s="103">
        <v>27.194270000000003</v>
      </c>
      <c r="J51" s="103">
        <v>0.42472</v>
      </c>
      <c r="K51" s="103">
        <v>0.39666</v>
      </c>
      <c r="L51" s="103">
        <v>1.38717</v>
      </c>
      <c r="M51" s="103">
        <v>0.49928</v>
      </c>
      <c r="N51" s="103">
        <v>2.01912</v>
      </c>
      <c r="O51" s="103">
        <v>0.25915</v>
      </c>
      <c r="P51" s="103">
        <v>0.93819</v>
      </c>
    </row>
    <row r="52" spans="1:16" s="43" customFormat="1" ht="16.5" customHeight="1">
      <c r="A52" s="122" t="s">
        <v>118</v>
      </c>
      <c r="B52" s="238" t="s">
        <v>85</v>
      </c>
      <c r="C52" s="226" t="s">
        <v>86</v>
      </c>
      <c r="D52" s="227"/>
      <c r="E52" s="290">
        <v>0.45265</v>
      </c>
      <c r="F52" s="103">
        <v>0.45265</v>
      </c>
      <c r="G52" s="103">
        <v>0</v>
      </c>
      <c r="H52" s="103">
        <v>0</v>
      </c>
      <c r="I52" s="103">
        <v>0.2</v>
      </c>
      <c r="J52" s="103">
        <v>0</v>
      </c>
      <c r="K52" s="103">
        <v>0.25265</v>
      </c>
      <c r="L52" s="103">
        <v>0</v>
      </c>
      <c r="M52" s="103">
        <v>0</v>
      </c>
      <c r="N52" s="103">
        <v>0</v>
      </c>
      <c r="O52" s="103">
        <v>0</v>
      </c>
      <c r="P52" s="103">
        <v>0</v>
      </c>
    </row>
    <row r="53" spans="1:16" s="43" customFormat="1" ht="16.5" customHeight="1">
      <c r="A53" s="122" t="s">
        <v>121</v>
      </c>
      <c r="B53" s="225" t="s">
        <v>88</v>
      </c>
      <c r="C53" s="226" t="s">
        <v>89</v>
      </c>
      <c r="D53" s="239"/>
      <c r="E53" s="293">
        <v>0</v>
      </c>
      <c r="F53" s="103">
        <v>0</v>
      </c>
      <c r="G53" s="103"/>
      <c r="H53" s="103"/>
      <c r="I53" s="103"/>
      <c r="J53" s="103"/>
      <c r="K53" s="103"/>
      <c r="L53" s="103"/>
      <c r="M53" s="103"/>
      <c r="N53" s="103"/>
      <c r="O53" s="103"/>
      <c r="P53" s="103"/>
    </row>
    <row r="54" spans="1:16" ht="16.5" customHeight="1">
      <c r="A54" s="122" t="s">
        <v>124</v>
      </c>
      <c r="B54" s="123" t="s">
        <v>128</v>
      </c>
      <c r="C54" s="27" t="s">
        <v>129</v>
      </c>
      <c r="D54" s="215"/>
      <c r="E54" s="243">
        <v>1.32008</v>
      </c>
      <c r="F54" s="103">
        <v>1.32008</v>
      </c>
      <c r="G54" s="103">
        <v>0</v>
      </c>
      <c r="H54" s="103">
        <v>0.02186</v>
      </c>
      <c r="I54" s="103">
        <v>0</v>
      </c>
      <c r="J54" s="103">
        <v>0</v>
      </c>
      <c r="K54" s="103">
        <v>0</v>
      </c>
      <c r="L54" s="103">
        <v>0</v>
      </c>
      <c r="M54" s="103">
        <v>0</v>
      </c>
      <c r="N54" s="103">
        <v>1.29822</v>
      </c>
      <c r="O54" s="103">
        <v>0</v>
      </c>
      <c r="P54" s="103">
        <v>0</v>
      </c>
    </row>
    <row r="55" spans="1:16" ht="16.5" customHeight="1">
      <c r="A55" s="122" t="s">
        <v>127</v>
      </c>
      <c r="B55" s="127" t="s">
        <v>232</v>
      </c>
      <c r="C55" s="27" t="s">
        <v>136</v>
      </c>
      <c r="D55" s="215"/>
      <c r="E55" s="243">
        <v>1136.95585</v>
      </c>
      <c r="F55" s="103">
        <v>1136.95585</v>
      </c>
      <c r="G55" s="103">
        <v>23.5348</v>
      </c>
      <c r="H55" s="103">
        <v>55.06314</v>
      </c>
      <c r="I55" s="103">
        <v>65.3719</v>
      </c>
      <c r="J55" s="103">
        <v>144.85804</v>
      </c>
      <c r="K55" s="103">
        <v>171.08689</v>
      </c>
      <c r="L55" s="103">
        <v>35.6008</v>
      </c>
      <c r="M55" s="103">
        <v>189.73449</v>
      </c>
      <c r="N55" s="103">
        <v>174.53206999999998</v>
      </c>
      <c r="O55" s="103">
        <v>118.42104</v>
      </c>
      <c r="P55" s="103">
        <v>158.75268</v>
      </c>
    </row>
    <row r="56" spans="1:16" ht="16.5" customHeight="1">
      <c r="A56" s="122" t="s">
        <v>130</v>
      </c>
      <c r="B56" s="127" t="s">
        <v>133</v>
      </c>
      <c r="C56" s="27" t="s">
        <v>134</v>
      </c>
      <c r="D56" s="215"/>
      <c r="E56" s="243">
        <v>492.8387299999999</v>
      </c>
      <c r="F56" s="103">
        <v>492.8387299999999</v>
      </c>
      <c r="G56" s="103">
        <v>0</v>
      </c>
      <c r="H56" s="103">
        <v>55.99624</v>
      </c>
      <c r="I56" s="103">
        <v>54.73196</v>
      </c>
      <c r="J56" s="103">
        <v>31.17693</v>
      </c>
      <c r="K56" s="103">
        <v>110.69226</v>
      </c>
      <c r="L56" s="103">
        <v>99.11354</v>
      </c>
      <c r="M56" s="103">
        <v>98.12458</v>
      </c>
      <c r="N56" s="103">
        <v>25.38283</v>
      </c>
      <c r="O56" s="103">
        <v>1.44039</v>
      </c>
      <c r="P56" s="103">
        <v>16.17999999999995</v>
      </c>
    </row>
    <row r="57" spans="1:16" ht="16.5" customHeight="1">
      <c r="A57" s="122" t="s">
        <v>132</v>
      </c>
      <c r="B57" s="195" t="s">
        <v>156</v>
      </c>
      <c r="C57" s="194" t="s">
        <v>157</v>
      </c>
      <c r="D57" s="217"/>
      <c r="E57" s="244">
        <v>164.82102</v>
      </c>
      <c r="F57" s="110">
        <v>164.82102</v>
      </c>
      <c r="G57" s="110">
        <v>0</v>
      </c>
      <c r="H57" s="110">
        <v>0</v>
      </c>
      <c r="I57" s="110">
        <v>0</v>
      </c>
      <c r="J57" s="110">
        <v>0</v>
      </c>
      <c r="K57" s="110">
        <v>7.1</v>
      </c>
      <c r="L57" s="110">
        <v>0</v>
      </c>
      <c r="M57" s="110">
        <v>2.27102</v>
      </c>
      <c r="N57" s="110">
        <v>155.45000000000002</v>
      </c>
      <c r="O57" s="110">
        <v>0</v>
      </c>
      <c r="P57" s="110">
        <v>0</v>
      </c>
    </row>
    <row r="58" spans="1:16" ht="15.75" customHeight="1">
      <c r="A58" s="240" t="s">
        <v>158</v>
      </c>
      <c r="B58" s="221" t="s">
        <v>159</v>
      </c>
      <c r="C58" s="222" t="s">
        <v>160</v>
      </c>
      <c r="D58" s="241">
        <v>0</v>
      </c>
      <c r="E58" s="294">
        <v>0</v>
      </c>
      <c r="F58" s="107">
        <v>0</v>
      </c>
      <c r="G58" s="107">
        <v>0</v>
      </c>
      <c r="H58" s="107">
        <v>0</v>
      </c>
      <c r="I58" s="107">
        <v>0</v>
      </c>
      <c r="J58" s="216">
        <v>0</v>
      </c>
      <c r="K58" s="216">
        <v>0</v>
      </c>
      <c r="L58" s="216">
        <v>0</v>
      </c>
      <c r="M58" s="216">
        <v>0</v>
      </c>
      <c r="N58" s="216">
        <v>0</v>
      </c>
      <c r="O58" s="216">
        <v>0</v>
      </c>
      <c r="P58" s="216">
        <v>0</v>
      </c>
    </row>
  </sheetData>
  <sheetProtection/>
  <mergeCells count="8">
    <mergeCell ref="A1:P1"/>
    <mergeCell ref="A2:P2"/>
    <mergeCell ref="G3:P3"/>
    <mergeCell ref="A4:A5"/>
    <mergeCell ref="B4:B5"/>
    <mergeCell ref="C4:C5"/>
    <mergeCell ref="D4:F4"/>
    <mergeCell ref="G4:P4"/>
  </mergeCells>
  <printOptions horizontalCentered="1"/>
  <pageMargins left="0" right="0" top="0.75" bottom="0.25" header="0" footer="0"/>
  <pageSetup fitToHeight="0"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dimension ref="A1:N39"/>
  <sheetViews>
    <sheetView zoomScalePageLayoutView="0" workbookViewId="0" topLeftCell="A1">
      <selection activeCell="A3" sqref="A3"/>
    </sheetView>
  </sheetViews>
  <sheetFormatPr defaultColWidth="9.00390625" defaultRowHeight="14.25"/>
  <cols>
    <col min="1" max="1" width="3.50390625" style="68" bestFit="1" customWidth="1"/>
    <col min="2" max="2" width="48.125" style="69" customWidth="1"/>
    <col min="3" max="3" width="9.875" style="70" customWidth="1"/>
    <col min="4" max="4" width="9.875" style="71" customWidth="1"/>
    <col min="5" max="14" width="7.625" style="69" customWidth="1"/>
  </cols>
  <sheetData>
    <row r="1" spans="1:14" ht="14.25">
      <c r="A1" s="821" t="s">
        <v>661</v>
      </c>
      <c r="B1" s="822"/>
      <c r="C1" s="822"/>
      <c r="D1" s="822"/>
      <c r="E1" s="822"/>
      <c r="F1" s="822"/>
      <c r="G1" s="822"/>
      <c r="H1" s="822"/>
      <c r="I1" s="822"/>
      <c r="J1" s="822"/>
      <c r="K1" s="822"/>
      <c r="L1" s="822"/>
      <c r="M1" s="822"/>
      <c r="N1" s="822"/>
    </row>
    <row r="2" spans="1:14" ht="14.25">
      <c r="A2" s="820" t="str">
        <f>"KẾ HOẠCH CHUYỂN MỤC ĐÍCH SỬ DỤNG ĐẤT NĂM 2021 CỦA HUYỆN PHÚ RIỀNG TỈNH BÌNH PHƯỚC"</f>
        <v>KẾ HOẠCH CHUYỂN MỤC ĐÍCH SỬ DỤNG ĐẤT NĂM 2021 CỦA HUYỆN PHÚ RIỀNG TỈNH BÌNH PHƯỚC</v>
      </c>
      <c r="B2" s="820"/>
      <c r="C2" s="820"/>
      <c r="D2" s="820"/>
      <c r="E2" s="820"/>
      <c r="F2" s="820"/>
      <c r="G2" s="820"/>
      <c r="H2" s="820"/>
      <c r="I2" s="820"/>
      <c r="J2" s="820"/>
      <c r="K2" s="820"/>
      <c r="L2" s="820"/>
      <c r="M2" s="820"/>
      <c r="N2" s="820"/>
    </row>
    <row r="3" spans="1:14" ht="14.25">
      <c r="A3" s="317"/>
      <c r="B3" s="317"/>
      <c r="C3" s="317"/>
      <c r="D3" s="317"/>
      <c r="E3" s="317"/>
      <c r="F3" s="317"/>
      <c r="G3" s="317"/>
      <c r="H3" s="317"/>
      <c r="I3" s="317"/>
      <c r="J3" s="317"/>
      <c r="K3" s="317"/>
      <c r="L3" s="317"/>
      <c r="M3" s="317"/>
      <c r="N3" s="317"/>
    </row>
    <row r="4" spans="1:14" ht="14.25">
      <c r="A4" s="50"/>
      <c r="B4" s="51"/>
      <c r="C4" s="51"/>
      <c r="D4" s="52"/>
      <c r="E4" s="823" t="s">
        <v>176</v>
      </c>
      <c r="F4" s="823"/>
      <c r="G4" s="823"/>
      <c r="H4" s="823"/>
      <c r="I4" s="823"/>
      <c r="J4" s="823"/>
      <c r="K4" s="823"/>
      <c r="L4" s="823"/>
      <c r="M4" s="823"/>
      <c r="N4" s="823"/>
    </row>
    <row r="5" spans="1:14" ht="14.25">
      <c r="A5" s="795" t="s">
        <v>19</v>
      </c>
      <c r="B5" s="824" t="s">
        <v>20</v>
      </c>
      <c r="C5" s="824" t="s">
        <v>21</v>
      </c>
      <c r="D5" s="790" t="s">
        <v>191</v>
      </c>
      <c r="E5" s="789" t="s">
        <v>192</v>
      </c>
      <c r="F5" s="789"/>
      <c r="G5" s="789"/>
      <c r="H5" s="789"/>
      <c r="I5" s="789"/>
      <c r="J5" s="789"/>
      <c r="K5" s="789"/>
      <c r="L5" s="789"/>
      <c r="M5" s="789"/>
      <c r="N5" s="789"/>
    </row>
    <row r="6" spans="1:14" ht="24">
      <c r="A6" s="797"/>
      <c r="B6" s="825"/>
      <c r="C6" s="825"/>
      <c r="D6" s="800"/>
      <c r="E6" s="53" t="str">
        <f>+'BIEU 01 CH'!F4</f>
        <v>Xã Bình Sơn</v>
      </c>
      <c r="F6" s="53" t="str">
        <f>+'BIEU 01 CH'!G4</f>
        <v>Xã Bình Tân</v>
      </c>
      <c r="G6" s="53" t="str">
        <f>+'BIEU 01 CH'!H4</f>
        <v>Xã Bù Nho</v>
      </c>
      <c r="H6" s="53" t="str">
        <f>+'BIEU 01 CH'!I4</f>
        <v>Xã Long Bình</v>
      </c>
      <c r="I6" s="53" t="str">
        <f>+'BIEU 01 CH'!J4</f>
        <v>Xã Long Hà</v>
      </c>
      <c r="J6" s="53" t="str">
        <f>+'BIEU 01 CH'!K4</f>
        <v>Xã Long Hưng</v>
      </c>
      <c r="K6" s="53" t="str">
        <f>+'BIEU 01 CH'!L4</f>
        <v>Xã Long Tân</v>
      </c>
      <c r="L6" s="53" t="str">
        <f>+'BIEU 01 CH'!M4</f>
        <v>Xã Phú Riềng</v>
      </c>
      <c r="M6" s="53" t="str">
        <f>+'BIEU 01 CH'!N4</f>
        <v>Xã Phú Trung</v>
      </c>
      <c r="N6" s="53" t="str">
        <f>+'BIEU 01 CH'!O4</f>
        <v>Xã Phước Tân</v>
      </c>
    </row>
    <row r="7" spans="1:14" ht="14.25">
      <c r="A7" s="10" t="s">
        <v>25</v>
      </c>
      <c r="B7" s="54" t="s">
        <v>26</v>
      </c>
      <c r="C7" s="54" t="s">
        <v>27</v>
      </c>
      <c r="D7" s="11" t="s">
        <v>193</v>
      </c>
      <c r="E7" s="55" t="s">
        <v>29</v>
      </c>
      <c r="F7" s="55" t="s">
        <v>30</v>
      </c>
      <c r="G7" s="55" t="s">
        <v>31</v>
      </c>
      <c r="H7" s="55" t="s">
        <v>32</v>
      </c>
      <c r="I7" s="55" t="s">
        <v>33</v>
      </c>
      <c r="J7" s="55" t="s">
        <v>34</v>
      </c>
      <c r="K7" s="55" t="s">
        <v>35</v>
      </c>
      <c r="L7" s="55" t="s">
        <v>33</v>
      </c>
      <c r="M7" s="55" t="s">
        <v>34</v>
      </c>
      <c r="N7" s="55" t="s">
        <v>35</v>
      </c>
    </row>
    <row r="8" spans="1:14" ht="16.5" customHeight="1">
      <c r="A8" s="3">
        <v>1</v>
      </c>
      <c r="B8" s="56" t="s">
        <v>194</v>
      </c>
      <c r="C8" s="57" t="s">
        <v>195</v>
      </c>
      <c r="D8" s="38">
        <f aca="true" t="shared" si="0" ref="D8:N8">SUM(D10,D12:D20)</f>
        <v>992.6052099999999</v>
      </c>
      <c r="E8" s="38">
        <f t="shared" si="0"/>
        <v>46.57000000000001</v>
      </c>
      <c r="F8" s="38">
        <f t="shared" si="0"/>
        <v>76.40845999999999</v>
      </c>
      <c r="G8" s="38">
        <f t="shared" si="0"/>
        <v>338.97310000000004</v>
      </c>
      <c r="H8" s="38">
        <f t="shared" si="0"/>
        <v>17.691</v>
      </c>
      <c r="I8" s="38">
        <f>SUM(I10,I12:I20)</f>
        <v>64.62</v>
      </c>
      <c r="J8" s="38">
        <f>SUM(J10,J12:J20)</f>
        <v>16.9604</v>
      </c>
      <c r="K8" s="38">
        <f>SUM(K10,K12:K20)</f>
        <v>101.9643</v>
      </c>
      <c r="L8" s="38">
        <f t="shared" si="0"/>
        <v>269.03865</v>
      </c>
      <c r="M8" s="38">
        <f t="shared" si="0"/>
        <v>38.414</v>
      </c>
      <c r="N8" s="38">
        <f t="shared" si="0"/>
        <v>21.965300000000003</v>
      </c>
    </row>
    <row r="9" spans="1:14" ht="16.5" customHeight="1">
      <c r="A9" s="29"/>
      <c r="B9" s="59" t="s">
        <v>196</v>
      </c>
      <c r="C9" s="60"/>
      <c r="D9" s="61">
        <f aca="true" t="shared" si="1" ref="D9:D16">SUM(E9:N9)</f>
        <v>0</v>
      </c>
      <c r="E9" s="61"/>
      <c r="F9" s="61"/>
      <c r="G9" s="61"/>
      <c r="H9" s="61"/>
      <c r="I9" s="61"/>
      <c r="J9" s="61"/>
      <c r="K9" s="61"/>
      <c r="L9" s="61"/>
      <c r="M9" s="61"/>
      <c r="N9" s="61"/>
    </row>
    <row r="10" spans="1:14" ht="16.5" customHeight="1">
      <c r="A10" s="17" t="s">
        <v>42</v>
      </c>
      <c r="B10" s="25" t="s">
        <v>197</v>
      </c>
      <c r="C10" s="62" t="s">
        <v>198</v>
      </c>
      <c r="D10" s="39">
        <f t="shared" si="1"/>
        <v>0</v>
      </c>
      <c r="E10" s="39">
        <v>0</v>
      </c>
      <c r="F10" s="39">
        <v>0</v>
      </c>
      <c r="G10" s="39">
        <v>0</v>
      </c>
      <c r="H10" s="39">
        <v>0</v>
      </c>
      <c r="I10" s="39">
        <v>0</v>
      </c>
      <c r="J10" s="39">
        <v>0</v>
      </c>
      <c r="K10" s="39">
        <v>0</v>
      </c>
      <c r="L10" s="39">
        <v>0</v>
      </c>
      <c r="M10" s="39">
        <v>0</v>
      </c>
      <c r="N10" s="39">
        <v>0</v>
      </c>
    </row>
    <row r="11" spans="1:14" ht="16.5" customHeight="1">
      <c r="A11" s="17"/>
      <c r="B11" s="22" t="s">
        <v>45</v>
      </c>
      <c r="C11" s="63" t="s">
        <v>199</v>
      </c>
      <c r="D11" s="40">
        <f t="shared" si="1"/>
        <v>0</v>
      </c>
      <c r="E11" s="39">
        <v>0</v>
      </c>
      <c r="F11" s="39">
        <v>0</v>
      </c>
      <c r="G11" s="39">
        <v>0</v>
      </c>
      <c r="H11" s="39">
        <v>0</v>
      </c>
      <c r="I11" s="39">
        <v>0</v>
      </c>
      <c r="J11" s="39">
        <v>0</v>
      </c>
      <c r="K11" s="39">
        <v>0</v>
      </c>
      <c r="L11" s="39">
        <v>0</v>
      </c>
      <c r="M11" s="39">
        <v>0</v>
      </c>
      <c r="N11" s="39">
        <v>0</v>
      </c>
    </row>
    <row r="12" spans="1:14" ht="16.5" customHeight="1">
      <c r="A12" s="17" t="s">
        <v>51</v>
      </c>
      <c r="B12" s="25" t="s">
        <v>52</v>
      </c>
      <c r="C12" s="62" t="s">
        <v>200</v>
      </c>
      <c r="D12" s="39">
        <f t="shared" si="1"/>
        <v>0.85</v>
      </c>
      <c r="E12" s="39">
        <v>0</v>
      </c>
      <c r="F12" s="39">
        <v>0</v>
      </c>
      <c r="G12" s="39">
        <v>0</v>
      </c>
      <c r="H12" s="39">
        <v>0</v>
      </c>
      <c r="I12" s="39">
        <v>0</v>
      </c>
      <c r="J12" s="39">
        <v>0.85</v>
      </c>
      <c r="K12" s="39">
        <v>0</v>
      </c>
      <c r="L12" s="39">
        <v>0</v>
      </c>
      <c r="M12" s="39">
        <v>0</v>
      </c>
      <c r="N12" s="39">
        <v>0</v>
      </c>
    </row>
    <row r="13" spans="1:14" ht="16.5" customHeight="1">
      <c r="A13" s="17" t="s">
        <v>54</v>
      </c>
      <c r="B13" s="25" t="s">
        <v>55</v>
      </c>
      <c r="C13" s="62" t="s">
        <v>201</v>
      </c>
      <c r="D13" s="39">
        <f t="shared" si="1"/>
        <v>987.21521</v>
      </c>
      <c r="E13" s="39">
        <v>46.57000000000001</v>
      </c>
      <c r="F13" s="39">
        <v>76.40845999999999</v>
      </c>
      <c r="G13" s="39">
        <v>334.4331</v>
      </c>
      <c r="H13" s="39">
        <v>17.691</v>
      </c>
      <c r="I13" s="39">
        <v>64.62</v>
      </c>
      <c r="J13" s="39">
        <v>16.1104</v>
      </c>
      <c r="K13" s="39">
        <v>101.9643</v>
      </c>
      <c r="L13" s="39">
        <v>269.03865</v>
      </c>
      <c r="M13" s="39">
        <v>38.414</v>
      </c>
      <c r="N13" s="39">
        <v>21.965300000000003</v>
      </c>
    </row>
    <row r="14" spans="1:14" ht="16.5" customHeight="1">
      <c r="A14" s="17" t="s">
        <v>57</v>
      </c>
      <c r="B14" s="25" t="s">
        <v>61</v>
      </c>
      <c r="C14" s="62" t="s">
        <v>202</v>
      </c>
      <c r="D14" s="39">
        <f t="shared" si="1"/>
        <v>0</v>
      </c>
      <c r="E14" s="39">
        <v>0</v>
      </c>
      <c r="F14" s="39">
        <v>0</v>
      </c>
      <c r="G14" s="39">
        <v>0</v>
      </c>
      <c r="H14" s="39">
        <v>0</v>
      </c>
      <c r="I14" s="39">
        <v>0</v>
      </c>
      <c r="J14" s="39">
        <v>0</v>
      </c>
      <c r="K14" s="39">
        <v>0</v>
      </c>
      <c r="L14" s="39">
        <v>0</v>
      </c>
      <c r="M14" s="39">
        <v>0</v>
      </c>
      <c r="N14" s="39">
        <v>0</v>
      </c>
    </row>
    <row r="15" spans="1:14" ht="16.5" customHeight="1">
      <c r="A15" s="17" t="s">
        <v>60</v>
      </c>
      <c r="B15" s="25" t="s">
        <v>64</v>
      </c>
      <c r="C15" s="62" t="s">
        <v>203</v>
      </c>
      <c r="D15" s="39">
        <f t="shared" si="1"/>
        <v>0</v>
      </c>
      <c r="E15" s="39">
        <v>0</v>
      </c>
      <c r="F15" s="39">
        <v>0</v>
      </c>
      <c r="G15" s="39">
        <v>0</v>
      </c>
      <c r="H15" s="39">
        <v>0</v>
      </c>
      <c r="I15" s="39">
        <v>0</v>
      </c>
      <c r="J15" s="39">
        <v>0</v>
      </c>
      <c r="K15" s="39">
        <v>0</v>
      </c>
      <c r="L15" s="39">
        <v>0</v>
      </c>
      <c r="M15" s="39">
        <v>0</v>
      </c>
      <c r="N15" s="39">
        <v>0</v>
      </c>
    </row>
    <row r="16" spans="1:14" ht="16.5" customHeight="1">
      <c r="A16" s="17" t="s">
        <v>63</v>
      </c>
      <c r="B16" s="25" t="s">
        <v>58</v>
      </c>
      <c r="C16" s="62" t="s">
        <v>204</v>
      </c>
      <c r="D16" s="39">
        <f t="shared" si="1"/>
        <v>0</v>
      </c>
      <c r="E16" s="39">
        <v>0</v>
      </c>
      <c r="F16" s="39">
        <v>0</v>
      </c>
      <c r="G16" s="39">
        <v>0</v>
      </c>
      <c r="H16" s="39">
        <v>0</v>
      </c>
      <c r="I16" s="39">
        <v>0</v>
      </c>
      <c r="J16" s="39">
        <v>0</v>
      </c>
      <c r="K16" s="39">
        <v>0</v>
      </c>
      <c r="L16" s="39">
        <v>0</v>
      </c>
      <c r="M16" s="39">
        <v>0</v>
      </c>
      <c r="N16" s="39">
        <v>0</v>
      </c>
    </row>
    <row r="17" spans="1:14" ht="16.5" customHeight="1">
      <c r="A17" s="17"/>
      <c r="B17" s="310" t="s">
        <v>266</v>
      </c>
      <c r="C17" s="62" t="s">
        <v>297</v>
      </c>
      <c r="D17" s="39"/>
      <c r="E17" s="39"/>
      <c r="F17" s="39"/>
      <c r="G17" s="39"/>
      <c r="H17" s="39"/>
      <c r="I17" s="39"/>
      <c r="J17" s="39"/>
      <c r="K17" s="39"/>
      <c r="L17" s="39"/>
      <c r="M17" s="39"/>
      <c r="N17" s="39"/>
    </row>
    <row r="18" spans="1:14" ht="16.5" customHeight="1">
      <c r="A18" s="17" t="s">
        <v>66</v>
      </c>
      <c r="B18" s="25" t="s">
        <v>67</v>
      </c>
      <c r="C18" s="62" t="s">
        <v>205</v>
      </c>
      <c r="D18" s="39">
        <f>SUM(E18:N18)</f>
        <v>4.54</v>
      </c>
      <c r="E18" s="39">
        <v>0</v>
      </c>
      <c r="F18" s="39">
        <v>0</v>
      </c>
      <c r="G18" s="39">
        <v>4.54</v>
      </c>
      <c r="H18" s="39">
        <v>0</v>
      </c>
      <c r="I18" s="39">
        <v>0</v>
      </c>
      <c r="J18" s="39">
        <v>0</v>
      </c>
      <c r="K18" s="39">
        <v>0</v>
      </c>
      <c r="L18" s="39">
        <v>0</v>
      </c>
      <c r="M18" s="39">
        <v>0</v>
      </c>
      <c r="N18" s="39">
        <v>0</v>
      </c>
    </row>
    <row r="19" spans="1:14" ht="16.5" customHeight="1">
      <c r="A19" s="17" t="s">
        <v>69</v>
      </c>
      <c r="B19" s="25" t="s">
        <v>70</v>
      </c>
      <c r="C19" s="62" t="s">
        <v>206</v>
      </c>
      <c r="D19" s="39">
        <f>SUM(E19:N19)</f>
        <v>0</v>
      </c>
      <c r="E19" s="39">
        <v>0</v>
      </c>
      <c r="F19" s="39">
        <v>0</v>
      </c>
      <c r="G19" s="39">
        <v>0</v>
      </c>
      <c r="H19" s="39">
        <v>0</v>
      </c>
      <c r="I19" s="39">
        <v>0</v>
      </c>
      <c r="J19" s="39">
        <v>0</v>
      </c>
      <c r="K19" s="39">
        <v>0</v>
      </c>
      <c r="L19" s="39">
        <v>0</v>
      </c>
      <c r="M19" s="39">
        <v>0</v>
      </c>
      <c r="N19" s="39">
        <v>0</v>
      </c>
    </row>
    <row r="20" spans="1:14" ht="16.5" customHeight="1">
      <c r="A20" s="17" t="s">
        <v>72</v>
      </c>
      <c r="B20" s="25" t="s">
        <v>73</v>
      </c>
      <c r="C20" s="62" t="s">
        <v>252</v>
      </c>
      <c r="D20" s="39">
        <f>SUM(E20:N20)</f>
        <v>0</v>
      </c>
      <c r="E20" s="39">
        <v>0</v>
      </c>
      <c r="F20" s="39">
        <v>0</v>
      </c>
      <c r="G20" s="39">
        <v>0</v>
      </c>
      <c r="H20" s="39">
        <v>0</v>
      </c>
      <c r="I20" s="39">
        <v>0</v>
      </c>
      <c r="J20" s="39">
        <v>0</v>
      </c>
      <c r="K20" s="39">
        <v>0</v>
      </c>
      <c r="L20" s="39">
        <v>0</v>
      </c>
      <c r="M20" s="39">
        <v>0</v>
      </c>
      <c r="N20" s="39">
        <v>0</v>
      </c>
    </row>
    <row r="21" spans="1:14" ht="16.5" customHeight="1">
      <c r="A21" s="65">
        <v>2</v>
      </c>
      <c r="B21" s="56" t="s">
        <v>207</v>
      </c>
      <c r="C21" s="57"/>
      <c r="D21" s="38">
        <f aca="true" t="shared" si="2" ref="D21:N21">SUM(D23:D32)</f>
        <v>0</v>
      </c>
      <c r="E21" s="38">
        <f t="shared" si="2"/>
        <v>0</v>
      </c>
      <c r="F21" s="38">
        <f t="shared" si="2"/>
        <v>0</v>
      </c>
      <c r="G21" s="38">
        <f t="shared" si="2"/>
        <v>0</v>
      </c>
      <c r="H21" s="38">
        <f t="shared" si="2"/>
        <v>0</v>
      </c>
      <c r="I21" s="38">
        <f t="shared" si="2"/>
        <v>0</v>
      </c>
      <c r="J21" s="38">
        <f t="shared" si="2"/>
        <v>0</v>
      </c>
      <c r="K21" s="38">
        <f t="shared" si="2"/>
        <v>0</v>
      </c>
      <c r="L21" s="38">
        <f t="shared" si="2"/>
        <v>0</v>
      </c>
      <c r="M21" s="38">
        <f t="shared" si="2"/>
        <v>0</v>
      </c>
      <c r="N21" s="38">
        <f t="shared" si="2"/>
        <v>0</v>
      </c>
    </row>
    <row r="22" spans="1:14" ht="16.5" customHeight="1">
      <c r="A22" s="96"/>
      <c r="B22" s="97" t="s">
        <v>196</v>
      </c>
      <c r="C22" s="60"/>
      <c r="D22" s="61"/>
      <c r="E22" s="61"/>
      <c r="F22" s="61"/>
      <c r="G22" s="61"/>
      <c r="H22" s="61"/>
      <c r="I22" s="61"/>
      <c r="J22" s="61"/>
      <c r="K22" s="61"/>
      <c r="L22" s="61"/>
      <c r="M22" s="61"/>
      <c r="N22" s="61"/>
    </row>
    <row r="23" spans="1:14" ht="16.5" customHeight="1">
      <c r="A23" s="95" t="s">
        <v>77</v>
      </c>
      <c r="B23" s="112" t="s">
        <v>238</v>
      </c>
      <c r="C23" s="113" t="s">
        <v>208</v>
      </c>
      <c r="D23" s="188">
        <f aca="true" t="shared" si="3" ref="D23:D32">SUM(E23:N23)</f>
        <v>0</v>
      </c>
      <c r="E23" s="98"/>
      <c r="F23" s="98"/>
      <c r="G23" s="98"/>
      <c r="H23" s="98"/>
      <c r="I23" s="98"/>
      <c r="J23" s="98"/>
      <c r="K23" s="98"/>
      <c r="L23" s="39"/>
      <c r="M23" s="39"/>
      <c r="N23" s="39"/>
    </row>
    <row r="24" spans="1:14" ht="16.5" customHeight="1">
      <c r="A24" s="95" t="s">
        <v>79</v>
      </c>
      <c r="B24" s="114" t="s">
        <v>239</v>
      </c>
      <c r="C24" s="115" t="s">
        <v>209</v>
      </c>
      <c r="D24" s="189">
        <f t="shared" si="3"/>
        <v>0</v>
      </c>
      <c r="E24" s="39"/>
      <c r="F24" s="39"/>
      <c r="G24" s="39"/>
      <c r="H24" s="39"/>
      <c r="I24" s="39"/>
      <c r="J24" s="39"/>
      <c r="K24" s="39"/>
      <c r="L24" s="39"/>
      <c r="M24" s="39"/>
      <c r="N24" s="39"/>
    </row>
    <row r="25" spans="1:14" ht="16.5" customHeight="1">
      <c r="A25" s="95" t="s">
        <v>81</v>
      </c>
      <c r="B25" s="114" t="s">
        <v>240</v>
      </c>
      <c r="C25" s="115" t="s">
        <v>210</v>
      </c>
      <c r="D25" s="189">
        <f t="shared" si="3"/>
        <v>0</v>
      </c>
      <c r="E25" s="39"/>
      <c r="F25" s="39"/>
      <c r="G25" s="39"/>
      <c r="H25" s="39"/>
      <c r="I25" s="39"/>
      <c r="J25" s="39"/>
      <c r="K25" s="39"/>
      <c r="L25" s="39"/>
      <c r="M25" s="39"/>
      <c r="N25" s="39"/>
    </row>
    <row r="26" spans="1:14" ht="16.5" customHeight="1">
      <c r="A26" s="95" t="s">
        <v>84</v>
      </c>
      <c r="B26" s="114" t="s">
        <v>241</v>
      </c>
      <c r="C26" s="115" t="s">
        <v>211</v>
      </c>
      <c r="D26" s="189">
        <f t="shared" si="3"/>
        <v>0</v>
      </c>
      <c r="E26" s="39"/>
      <c r="F26" s="39"/>
      <c r="G26" s="39"/>
      <c r="H26" s="39"/>
      <c r="I26" s="39"/>
      <c r="J26" s="39"/>
      <c r="K26" s="39"/>
      <c r="L26" s="39"/>
      <c r="M26" s="39"/>
      <c r="N26" s="39"/>
    </row>
    <row r="27" spans="1:14" ht="16.5" customHeight="1">
      <c r="A27" s="201" t="s">
        <v>87</v>
      </c>
      <c r="B27" s="202" t="s">
        <v>242</v>
      </c>
      <c r="C27" s="203" t="s">
        <v>212</v>
      </c>
      <c r="D27" s="204">
        <f t="shared" si="3"/>
        <v>0</v>
      </c>
      <c r="E27" s="196"/>
      <c r="F27" s="196"/>
      <c r="G27" s="196"/>
      <c r="H27" s="196"/>
      <c r="I27" s="196"/>
      <c r="J27" s="196"/>
      <c r="K27" s="196"/>
      <c r="L27" s="196"/>
      <c r="M27" s="196"/>
      <c r="N27" s="196"/>
    </row>
    <row r="28" spans="1:14" ht="16.5" customHeight="1">
      <c r="A28" s="205" t="s">
        <v>90</v>
      </c>
      <c r="B28" s="206" t="s">
        <v>255</v>
      </c>
      <c r="C28" s="207" t="s">
        <v>254</v>
      </c>
      <c r="D28" s="39">
        <f t="shared" si="3"/>
        <v>0</v>
      </c>
      <c r="E28" s="39"/>
      <c r="F28" s="39"/>
      <c r="G28" s="39"/>
      <c r="H28" s="39"/>
      <c r="I28" s="39"/>
      <c r="J28" s="39"/>
      <c r="K28" s="39"/>
      <c r="L28" s="39"/>
      <c r="M28" s="39"/>
      <c r="N28" s="39"/>
    </row>
    <row r="29" spans="1:14" ht="16.5" customHeight="1">
      <c r="A29" s="205" t="s">
        <v>93</v>
      </c>
      <c r="B29" s="206" t="s">
        <v>1</v>
      </c>
      <c r="C29" s="207" t="s">
        <v>2</v>
      </c>
      <c r="D29" s="208">
        <f t="shared" si="3"/>
        <v>0</v>
      </c>
      <c r="E29" s="208"/>
      <c r="F29" s="208"/>
      <c r="G29" s="208"/>
      <c r="H29" s="208"/>
      <c r="I29" s="208"/>
      <c r="J29" s="208"/>
      <c r="K29" s="208"/>
      <c r="L29" s="39"/>
      <c r="M29" s="39"/>
      <c r="N29" s="39"/>
    </row>
    <row r="30" spans="1:14" ht="16.5" customHeight="1">
      <c r="A30" s="205" t="s">
        <v>96</v>
      </c>
      <c r="B30" s="206" t="s">
        <v>243</v>
      </c>
      <c r="C30" s="207" t="s">
        <v>244</v>
      </c>
      <c r="D30" s="39">
        <f t="shared" si="3"/>
        <v>0</v>
      </c>
      <c r="E30" s="39"/>
      <c r="F30" s="39"/>
      <c r="G30" s="39"/>
      <c r="H30" s="39"/>
      <c r="I30" s="39"/>
      <c r="J30" s="39"/>
      <c r="K30" s="39"/>
      <c r="L30" s="39"/>
      <c r="M30" s="39"/>
      <c r="N30" s="39"/>
    </row>
    <row r="31" spans="1:14" ht="16.5" customHeight="1">
      <c r="A31" s="205" t="s">
        <v>99</v>
      </c>
      <c r="B31" s="206" t="s">
        <v>245</v>
      </c>
      <c r="C31" s="207" t="s">
        <v>246</v>
      </c>
      <c r="D31" s="37">
        <f t="shared" si="3"/>
        <v>0</v>
      </c>
      <c r="E31" s="39"/>
      <c r="F31" s="39"/>
      <c r="G31" s="39"/>
      <c r="H31" s="39"/>
      <c r="I31" s="39"/>
      <c r="J31" s="39"/>
      <c r="K31" s="39"/>
      <c r="L31" s="39"/>
      <c r="M31" s="39"/>
      <c r="N31" s="39"/>
    </row>
    <row r="32" spans="1:14" ht="16.5" customHeight="1">
      <c r="A32" s="209" t="s">
        <v>102</v>
      </c>
      <c r="B32" s="210" t="s">
        <v>247</v>
      </c>
      <c r="C32" s="211" t="s">
        <v>248</v>
      </c>
      <c r="D32" s="49">
        <f t="shared" si="3"/>
        <v>0</v>
      </c>
      <c r="E32" s="49"/>
      <c r="F32" s="49"/>
      <c r="G32" s="49"/>
      <c r="H32" s="49"/>
      <c r="I32" s="49"/>
      <c r="J32" s="49"/>
      <c r="K32" s="49"/>
      <c r="L32" s="49"/>
      <c r="M32" s="49"/>
      <c r="N32" s="49"/>
    </row>
    <row r="33" spans="1:14" ht="16.5" customHeight="1">
      <c r="A33" s="65" t="s">
        <v>158</v>
      </c>
      <c r="B33" s="56" t="s">
        <v>249</v>
      </c>
      <c r="C33" s="508" t="s">
        <v>213</v>
      </c>
      <c r="D33" s="38">
        <f>SUM(E33:N33)</f>
        <v>0.28</v>
      </c>
      <c r="E33" s="38">
        <v>0.1</v>
      </c>
      <c r="F33" s="38">
        <v>0.15</v>
      </c>
      <c r="G33" s="38">
        <v>0</v>
      </c>
      <c r="H33" s="38">
        <v>0.03</v>
      </c>
      <c r="I33" s="38">
        <v>0</v>
      </c>
      <c r="J33" s="38">
        <v>0</v>
      </c>
      <c r="K33" s="38">
        <v>0</v>
      </c>
      <c r="L33" s="38">
        <v>0</v>
      </c>
      <c r="M33" s="38">
        <v>0</v>
      </c>
      <c r="N33" s="38">
        <v>0</v>
      </c>
    </row>
    <row r="34" spans="1:14" ht="31.5" customHeight="1">
      <c r="A34" s="830" t="s">
        <v>214</v>
      </c>
      <c r="B34" s="819"/>
      <c r="C34" s="819"/>
      <c r="D34" s="830"/>
      <c r="E34" s="830"/>
      <c r="F34" s="830"/>
      <c r="G34" s="830"/>
      <c r="H34" s="830"/>
      <c r="I34" s="830"/>
      <c r="J34" s="830"/>
      <c r="K34" s="830"/>
      <c r="L34" s="830"/>
      <c r="M34" s="830"/>
      <c r="N34" s="830"/>
    </row>
    <row r="35" spans="5:14" ht="14.25">
      <c r="E35" s="191"/>
      <c r="F35" s="191"/>
      <c r="G35" s="191"/>
      <c r="H35" s="71"/>
      <c r="I35" s="191"/>
      <c r="J35" s="71"/>
      <c r="K35" s="191"/>
      <c r="L35" s="191"/>
      <c r="M35" s="71"/>
      <c r="N35" s="191"/>
    </row>
    <row r="36" ht="14.25">
      <c r="D36" s="137"/>
    </row>
    <row r="39" ht="14.25">
      <c r="D39" s="137"/>
    </row>
  </sheetData>
  <sheetProtection/>
  <mergeCells count="9">
    <mergeCell ref="A34:N34"/>
    <mergeCell ref="A1:N1"/>
    <mergeCell ref="A2:N2"/>
    <mergeCell ref="E4:N4"/>
    <mergeCell ref="A5:A6"/>
    <mergeCell ref="B5:B6"/>
    <mergeCell ref="C5:C6"/>
    <mergeCell ref="D5:D6"/>
    <mergeCell ref="E5:N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N57"/>
  <sheetViews>
    <sheetView showZeros="0" zoomScalePageLayoutView="0" workbookViewId="0" topLeftCell="A1">
      <pane xSplit="4" ySplit="6" topLeftCell="E37" activePane="bottomRight" state="frozen"/>
      <selection pane="topLeft" activeCell="F4" sqref="F4"/>
      <selection pane="topRight" activeCell="F4" sqref="F4"/>
      <selection pane="bottomLeft" activeCell="F4" sqref="F4"/>
      <selection pane="bottomRight" activeCell="A45" sqref="A45:A55"/>
    </sheetView>
  </sheetViews>
  <sheetFormatPr defaultColWidth="9.00390625" defaultRowHeight="16.5" customHeight="1"/>
  <cols>
    <col min="1" max="1" width="3.50390625" style="131" bestFit="1" customWidth="1"/>
    <col min="2" max="2" width="34.25390625" style="131" customWidth="1"/>
    <col min="3" max="3" width="4.50390625" style="131" bestFit="1" customWidth="1"/>
    <col min="4" max="4" width="9.50390625" style="132" customWidth="1"/>
    <col min="5" max="6" width="7.875" style="132" customWidth="1"/>
    <col min="7" max="8" width="7.875" style="133" customWidth="1"/>
    <col min="9" max="9" width="7.875" style="134" customWidth="1"/>
    <col min="10" max="10" width="7.875" style="131" customWidth="1"/>
    <col min="11" max="11" width="8.25390625" style="131" bestFit="1" customWidth="1"/>
    <col min="12" max="12" width="7.875" style="134" customWidth="1"/>
    <col min="13" max="13" width="8.25390625" style="131" bestFit="1" customWidth="1"/>
    <col min="14" max="14" width="7.875" style="131" customWidth="1"/>
    <col min="15" max="16384" width="9.00390625" style="1" customWidth="1"/>
  </cols>
  <sheetData>
    <row r="1" spans="1:14" s="33" customFormat="1" ht="15" customHeight="1">
      <c r="A1" s="812" t="s">
        <v>7</v>
      </c>
      <c r="B1" s="812"/>
      <c r="C1" s="812"/>
      <c r="D1" s="812"/>
      <c r="E1" s="812"/>
      <c r="F1" s="812"/>
      <c r="G1" s="812"/>
      <c r="H1" s="812"/>
      <c r="I1" s="812"/>
      <c r="J1" s="812"/>
      <c r="K1" s="812"/>
      <c r="L1" s="812"/>
      <c r="M1" s="812"/>
      <c r="N1" s="812"/>
    </row>
    <row r="2" spans="1:14" s="33" customFormat="1" ht="15" customHeight="1">
      <c r="A2" s="812" t="str">
        <f>"KẾ HOẠCH THU HỒI ĐẤT NĂM 2021 CỦA HUYỆN PHÚ RIỀNG TỈNH BÌNH PHƯỚC"</f>
        <v>KẾ HOẠCH THU HỒI ĐẤT NĂM 2021 CỦA HUYỆN PHÚ RIỀNG TỈNH BÌNH PHƯỚC</v>
      </c>
      <c r="B2" s="812"/>
      <c r="C2" s="812"/>
      <c r="D2" s="812"/>
      <c r="E2" s="812"/>
      <c r="F2" s="812"/>
      <c r="G2" s="812"/>
      <c r="H2" s="812"/>
      <c r="I2" s="812"/>
      <c r="J2" s="812"/>
      <c r="K2" s="812"/>
      <c r="L2" s="812"/>
      <c r="M2" s="812"/>
      <c r="N2" s="812"/>
    </row>
    <row r="3" spans="1:14" ht="15" customHeight="1">
      <c r="A3" s="129"/>
      <c r="B3" s="129"/>
      <c r="C3" s="129"/>
      <c r="D3" s="129"/>
      <c r="E3" s="813" t="s">
        <v>176</v>
      </c>
      <c r="F3" s="813"/>
      <c r="G3" s="813"/>
      <c r="H3" s="813"/>
      <c r="I3" s="813"/>
      <c r="J3" s="813"/>
      <c r="K3" s="813"/>
      <c r="L3" s="813"/>
      <c r="M3" s="813"/>
      <c r="N3" s="813"/>
    </row>
    <row r="4" spans="1:14" s="41" customFormat="1" ht="16.5" customHeight="1">
      <c r="A4" s="814" t="s">
        <v>19</v>
      </c>
      <c r="B4" s="815" t="s">
        <v>20</v>
      </c>
      <c r="C4" s="815" t="s">
        <v>21</v>
      </c>
      <c r="D4" s="605"/>
      <c r="E4" s="815" t="s">
        <v>24</v>
      </c>
      <c r="F4" s="815"/>
      <c r="G4" s="815"/>
      <c r="H4" s="815"/>
      <c r="I4" s="815"/>
      <c r="J4" s="815"/>
      <c r="K4" s="815"/>
      <c r="L4" s="815"/>
      <c r="M4" s="815"/>
      <c r="N4" s="815"/>
    </row>
    <row r="5" spans="1:14" s="41" customFormat="1" ht="24" customHeight="1">
      <c r="A5" s="814"/>
      <c r="B5" s="815"/>
      <c r="C5" s="815"/>
      <c r="D5" s="177" t="s">
        <v>16</v>
      </c>
      <c r="E5" s="118" t="str">
        <f>'BIEU 01 CH'!F4</f>
        <v>Xã Bình Sơn</v>
      </c>
      <c r="F5" s="118" t="str">
        <f>'BIEU 01 CH'!G4</f>
        <v>Xã Bình Tân</v>
      </c>
      <c r="G5" s="118" t="str">
        <f>'BIEU 01 CH'!H4</f>
        <v>Xã Bù Nho</v>
      </c>
      <c r="H5" s="118" t="str">
        <f>'BIEU 01 CH'!I4</f>
        <v>Xã Long Bình</v>
      </c>
      <c r="I5" s="118" t="str">
        <f>'BIEU 01 CH'!J4</f>
        <v>Xã Long Hà</v>
      </c>
      <c r="J5" s="118" t="str">
        <f>'BIEU 01 CH'!K4</f>
        <v>Xã Long Hưng</v>
      </c>
      <c r="K5" s="118" t="str">
        <f>'BIEU 01 CH'!L4</f>
        <v>Xã Long Tân</v>
      </c>
      <c r="L5" s="118" t="str">
        <f>'BIEU 01 CH'!M4</f>
        <v>Xã Phú Riềng</v>
      </c>
      <c r="M5" s="118" t="str">
        <f>'BIEU 01 CH'!N4</f>
        <v>Xã Phú Trung</v>
      </c>
      <c r="N5" s="118" t="str">
        <f>'BIEU 01 CH'!O4</f>
        <v>Xã Phước Tân</v>
      </c>
    </row>
    <row r="6" spans="1:14" ht="13.5" customHeight="1">
      <c r="A6" s="120" t="s">
        <v>25</v>
      </c>
      <c r="B6" s="121" t="s">
        <v>26</v>
      </c>
      <c r="C6" s="121" t="s">
        <v>27</v>
      </c>
      <c r="D6" s="121" t="s">
        <v>177</v>
      </c>
      <c r="E6" s="12" t="s">
        <v>31</v>
      </c>
      <c r="F6" s="12" t="s">
        <v>32</v>
      </c>
      <c r="G6" s="12" t="s">
        <v>33</v>
      </c>
      <c r="H6" s="12" t="s">
        <v>34</v>
      </c>
      <c r="I6" s="12" t="s">
        <v>35</v>
      </c>
      <c r="J6" s="12" t="s">
        <v>36</v>
      </c>
      <c r="K6" s="12" t="s">
        <v>37</v>
      </c>
      <c r="L6" s="12" t="s">
        <v>38</v>
      </c>
      <c r="M6" s="12" t="s">
        <v>36</v>
      </c>
      <c r="N6" s="12" t="s">
        <v>37</v>
      </c>
    </row>
    <row r="7" spans="1:14" ht="16.5" customHeight="1">
      <c r="A7" s="220">
        <v>1</v>
      </c>
      <c r="B7" s="221" t="s">
        <v>40</v>
      </c>
      <c r="C7" s="222" t="s">
        <v>41</v>
      </c>
      <c r="D7" s="107">
        <f aca="true" t="shared" si="0" ref="D7:N7">SUM(D8,D10:D14,D16:D18)</f>
        <v>846.8423</v>
      </c>
      <c r="E7" s="107">
        <f t="shared" si="0"/>
        <v>2.5</v>
      </c>
      <c r="F7" s="107">
        <f t="shared" si="0"/>
        <v>47.3658</v>
      </c>
      <c r="G7" s="107">
        <f t="shared" si="0"/>
        <v>187.55310000000003</v>
      </c>
      <c r="H7" s="107">
        <f t="shared" si="0"/>
        <v>8.2</v>
      </c>
      <c r="I7" s="107">
        <f t="shared" si="0"/>
        <v>3.73</v>
      </c>
      <c r="J7" s="107">
        <f t="shared" si="0"/>
        <v>4.4293</v>
      </c>
      <c r="K7" s="107">
        <f t="shared" si="0"/>
        <v>186.20250000000001</v>
      </c>
      <c r="L7" s="107">
        <f t="shared" si="0"/>
        <v>368.7876</v>
      </c>
      <c r="M7" s="107">
        <f t="shared" si="0"/>
        <v>25.864</v>
      </c>
      <c r="N7" s="107">
        <f t="shared" si="0"/>
        <v>12.21</v>
      </c>
    </row>
    <row r="8" spans="1:14" ht="16.5" customHeight="1">
      <c r="A8" s="224" t="s">
        <v>42</v>
      </c>
      <c r="B8" s="225" t="s">
        <v>43</v>
      </c>
      <c r="C8" s="226" t="s">
        <v>44</v>
      </c>
      <c r="D8" s="103">
        <f aca="true" t="shared" si="1" ref="D8:D18">SUM(E8:N8)</f>
        <v>0</v>
      </c>
      <c r="E8" s="103">
        <v>0</v>
      </c>
      <c r="F8" s="103">
        <v>0</v>
      </c>
      <c r="G8" s="103">
        <v>0</v>
      </c>
      <c r="H8" s="103">
        <v>0</v>
      </c>
      <c r="I8" s="103">
        <v>0</v>
      </c>
      <c r="J8" s="103">
        <v>0</v>
      </c>
      <c r="K8" s="103">
        <v>0</v>
      </c>
      <c r="L8" s="103">
        <v>0</v>
      </c>
      <c r="M8" s="103">
        <v>0</v>
      </c>
      <c r="N8" s="103">
        <v>0</v>
      </c>
    </row>
    <row r="9" spans="1:14" ht="16.5" customHeight="1">
      <c r="A9" s="228"/>
      <c r="B9" s="229" t="s">
        <v>45</v>
      </c>
      <c r="C9" s="230" t="s">
        <v>46</v>
      </c>
      <c r="D9" s="105">
        <f t="shared" si="1"/>
        <v>0</v>
      </c>
      <c r="E9" s="105">
        <v>0</v>
      </c>
      <c r="F9" s="105">
        <v>0</v>
      </c>
      <c r="G9" s="105">
        <v>0</v>
      </c>
      <c r="H9" s="105">
        <v>0</v>
      </c>
      <c r="I9" s="105">
        <v>0</v>
      </c>
      <c r="J9" s="105">
        <v>0</v>
      </c>
      <c r="K9" s="105">
        <v>0</v>
      </c>
      <c r="L9" s="105">
        <v>0</v>
      </c>
      <c r="M9" s="105">
        <v>0</v>
      </c>
      <c r="N9" s="105">
        <v>0</v>
      </c>
    </row>
    <row r="10" spans="1:14" ht="16.5" customHeight="1">
      <c r="A10" s="224" t="s">
        <v>51</v>
      </c>
      <c r="B10" s="212" t="s">
        <v>52</v>
      </c>
      <c r="C10" s="226" t="s">
        <v>53</v>
      </c>
      <c r="D10" s="103">
        <f t="shared" si="1"/>
        <v>0</v>
      </c>
      <c r="E10" s="103">
        <v>0</v>
      </c>
      <c r="F10" s="103">
        <v>0</v>
      </c>
      <c r="G10" s="103">
        <v>0</v>
      </c>
      <c r="H10" s="103">
        <v>0</v>
      </c>
      <c r="I10" s="103">
        <v>0</v>
      </c>
      <c r="J10" s="103">
        <v>0</v>
      </c>
      <c r="K10" s="103">
        <v>0</v>
      </c>
      <c r="L10" s="103">
        <v>0</v>
      </c>
      <c r="M10" s="103">
        <v>0</v>
      </c>
      <c r="N10" s="103">
        <v>0</v>
      </c>
    </row>
    <row r="11" spans="1:14" ht="16.5" customHeight="1">
      <c r="A11" s="224" t="s">
        <v>54</v>
      </c>
      <c r="B11" s="225" t="s">
        <v>55</v>
      </c>
      <c r="C11" s="226" t="s">
        <v>56</v>
      </c>
      <c r="D11" s="103">
        <f t="shared" si="1"/>
        <v>842.3023000000001</v>
      </c>
      <c r="E11" s="103">
        <v>2.5</v>
      </c>
      <c r="F11" s="103">
        <v>47.3658</v>
      </c>
      <c r="G11" s="103">
        <v>183.01310000000004</v>
      </c>
      <c r="H11" s="103">
        <v>8.2</v>
      </c>
      <c r="I11" s="103">
        <v>3.73</v>
      </c>
      <c r="J11" s="103">
        <v>4.4293</v>
      </c>
      <c r="K11" s="103">
        <v>186.20250000000001</v>
      </c>
      <c r="L11" s="103">
        <v>368.7876</v>
      </c>
      <c r="M11" s="103">
        <v>25.864</v>
      </c>
      <c r="N11" s="103">
        <v>12.21</v>
      </c>
    </row>
    <row r="12" spans="1:14" ht="16.5" customHeight="1">
      <c r="A12" s="224" t="s">
        <v>57</v>
      </c>
      <c r="B12" s="232" t="s">
        <v>61</v>
      </c>
      <c r="C12" s="226" t="s">
        <v>62</v>
      </c>
      <c r="D12" s="103">
        <f t="shared" si="1"/>
        <v>0</v>
      </c>
      <c r="E12" s="103">
        <v>0</v>
      </c>
      <c r="F12" s="103">
        <v>0</v>
      </c>
      <c r="G12" s="103">
        <v>0</v>
      </c>
      <c r="H12" s="103">
        <v>0</v>
      </c>
      <c r="I12" s="103">
        <v>0</v>
      </c>
      <c r="J12" s="103">
        <v>0</v>
      </c>
      <c r="K12" s="103">
        <v>0</v>
      </c>
      <c r="L12" s="103">
        <v>0</v>
      </c>
      <c r="M12" s="103">
        <v>0</v>
      </c>
      <c r="N12" s="103">
        <v>0</v>
      </c>
    </row>
    <row r="13" spans="1:14" s="43" customFormat="1" ht="16.5" customHeight="1">
      <c r="A13" s="224" t="s">
        <v>60</v>
      </c>
      <c r="B13" s="232" t="s">
        <v>64</v>
      </c>
      <c r="C13" s="226" t="s">
        <v>65</v>
      </c>
      <c r="D13" s="103">
        <f t="shared" si="1"/>
        <v>0</v>
      </c>
      <c r="E13" s="103">
        <v>0</v>
      </c>
      <c r="F13" s="103">
        <v>0</v>
      </c>
      <c r="G13" s="103">
        <v>0</v>
      </c>
      <c r="H13" s="103">
        <v>0</v>
      </c>
      <c r="I13" s="103">
        <v>0</v>
      </c>
      <c r="J13" s="103">
        <v>0</v>
      </c>
      <c r="K13" s="103">
        <v>0</v>
      </c>
      <c r="L13" s="103">
        <v>0</v>
      </c>
      <c r="M13" s="103">
        <v>0</v>
      </c>
      <c r="N13" s="103">
        <v>0</v>
      </c>
    </row>
    <row r="14" spans="1:14" ht="16.5" customHeight="1">
      <c r="A14" s="224" t="s">
        <v>63</v>
      </c>
      <c r="B14" s="232" t="s">
        <v>222</v>
      </c>
      <c r="C14" s="226" t="s">
        <v>59</v>
      </c>
      <c r="D14" s="103">
        <f t="shared" si="1"/>
        <v>0</v>
      </c>
      <c r="E14" s="103">
        <v>0</v>
      </c>
      <c r="F14" s="103">
        <v>0</v>
      </c>
      <c r="G14" s="103">
        <v>0</v>
      </c>
      <c r="H14" s="103">
        <v>0</v>
      </c>
      <c r="I14" s="103">
        <v>0</v>
      </c>
      <c r="J14" s="103">
        <v>0</v>
      </c>
      <c r="K14" s="103">
        <v>0</v>
      </c>
      <c r="L14" s="103">
        <v>0</v>
      </c>
      <c r="M14" s="103">
        <v>0</v>
      </c>
      <c r="N14" s="103">
        <v>0</v>
      </c>
    </row>
    <row r="15" spans="1:14" ht="16.5" customHeight="1">
      <c r="A15" s="224"/>
      <c r="B15" s="310" t="s">
        <v>266</v>
      </c>
      <c r="C15" s="27" t="s">
        <v>267</v>
      </c>
      <c r="D15" s="103">
        <f t="shared" si="1"/>
        <v>0</v>
      </c>
      <c r="E15" s="103"/>
      <c r="F15" s="103"/>
      <c r="G15" s="103"/>
      <c r="H15" s="103"/>
      <c r="I15" s="103"/>
      <c r="J15" s="103"/>
      <c r="K15" s="103"/>
      <c r="L15" s="103"/>
      <c r="M15" s="103"/>
      <c r="N15" s="103"/>
    </row>
    <row r="16" spans="1:14" s="43" customFormat="1" ht="16.5" customHeight="1">
      <c r="A16" s="224" t="s">
        <v>66</v>
      </c>
      <c r="B16" s="225" t="s">
        <v>67</v>
      </c>
      <c r="C16" s="226" t="s">
        <v>68</v>
      </c>
      <c r="D16" s="103">
        <f t="shared" si="1"/>
        <v>4.54</v>
      </c>
      <c r="E16" s="103">
        <v>0</v>
      </c>
      <c r="F16" s="103">
        <v>0</v>
      </c>
      <c r="G16" s="103">
        <v>4.54</v>
      </c>
      <c r="H16" s="103">
        <v>0</v>
      </c>
      <c r="I16" s="103">
        <v>0</v>
      </c>
      <c r="J16" s="103">
        <v>0</v>
      </c>
      <c r="K16" s="103">
        <v>0</v>
      </c>
      <c r="L16" s="103">
        <v>0</v>
      </c>
      <c r="M16" s="103">
        <v>0</v>
      </c>
      <c r="N16" s="103">
        <v>0</v>
      </c>
    </row>
    <row r="17" spans="1:14" s="43" customFormat="1" ht="16.5" customHeight="1">
      <c r="A17" s="224" t="s">
        <v>69</v>
      </c>
      <c r="B17" s="225" t="s">
        <v>70</v>
      </c>
      <c r="C17" s="226" t="s">
        <v>71</v>
      </c>
      <c r="D17" s="103">
        <f t="shared" si="1"/>
        <v>0</v>
      </c>
      <c r="E17" s="103">
        <v>0</v>
      </c>
      <c r="F17" s="103">
        <v>0</v>
      </c>
      <c r="G17" s="103">
        <v>0</v>
      </c>
      <c r="H17" s="103">
        <v>0</v>
      </c>
      <c r="I17" s="103">
        <v>0</v>
      </c>
      <c r="J17" s="103">
        <v>0</v>
      </c>
      <c r="K17" s="103">
        <v>0</v>
      </c>
      <c r="L17" s="103">
        <v>0</v>
      </c>
      <c r="M17" s="103">
        <v>0</v>
      </c>
      <c r="N17" s="103">
        <v>0</v>
      </c>
    </row>
    <row r="18" spans="1:14" s="43" customFormat="1" ht="16.5" customHeight="1">
      <c r="A18" s="122" t="s">
        <v>72</v>
      </c>
      <c r="B18" s="127" t="s">
        <v>73</v>
      </c>
      <c r="C18" s="27" t="s">
        <v>74</v>
      </c>
      <c r="D18" s="103">
        <f t="shared" si="1"/>
        <v>0</v>
      </c>
      <c r="E18" s="103">
        <v>0</v>
      </c>
      <c r="F18" s="103">
        <v>0</v>
      </c>
      <c r="G18" s="103">
        <v>0</v>
      </c>
      <c r="H18" s="103">
        <v>0</v>
      </c>
      <c r="I18" s="103">
        <v>0</v>
      </c>
      <c r="J18" s="103">
        <v>0</v>
      </c>
      <c r="K18" s="103">
        <v>0</v>
      </c>
      <c r="L18" s="103">
        <v>0</v>
      </c>
      <c r="M18" s="103">
        <v>0</v>
      </c>
      <c r="N18" s="103">
        <v>0</v>
      </c>
    </row>
    <row r="19" spans="1:14" s="43" customFormat="1" ht="16.5" customHeight="1">
      <c r="A19" s="220">
        <v>2</v>
      </c>
      <c r="B19" s="221" t="s">
        <v>75</v>
      </c>
      <c r="C19" s="222" t="s">
        <v>76</v>
      </c>
      <c r="D19" s="107">
        <f aca="true" t="shared" si="2" ref="D19:N19">SUM(D20:D28,D45:D56)</f>
        <v>0.55</v>
      </c>
      <c r="E19" s="107">
        <f t="shared" si="2"/>
        <v>0</v>
      </c>
      <c r="F19" s="107">
        <f t="shared" si="2"/>
        <v>0</v>
      </c>
      <c r="G19" s="107">
        <f t="shared" si="2"/>
        <v>0.55</v>
      </c>
      <c r="H19" s="107">
        <f t="shared" si="2"/>
        <v>0</v>
      </c>
      <c r="I19" s="107">
        <f t="shared" si="2"/>
        <v>0</v>
      </c>
      <c r="J19" s="107">
        <f t="shared" si="2"/>
        <v>0</v>
      </c>
      <c r="K19" s="107">
        <f t="shared" si="2"/>
        <v>0</v>
      </c>
      <c r="L19" s="107">
        <f t="shared" si="2"/>
        <v>0</v>
      </c>
      <c r="M19" s="107">
        <f t="shared" si="2"/>
        <v>0</v>
      </c>
      <c r="N19" s="107">
        <f t="shared" si="2"/>
        <v>0</v>
      </c>
    </row>
    <row r="20" spans="1:14" s="43" customFormat="1" ht="16.5" customHeight="1">
      <c r="A20" s="233" t="s">
        <v>77</v>
      </c>
      <c r="B20" s="234" t="s">
        <v>91</v>
      </c>
      <c r="C20" s="235" t="s">
        <v>92</v>
      </c>
      <c r="D20" s="116">
        <f aca="true" t="shared" si="3" ref="D20:D36">SUM(E20:N20)</f>
        <v>0</v>
      </c>
      <c r="E20" s="116"/>
      <c r="F20" s="116"/>
      <c r="G20" s="116"/>
      <c r="H20" s="116"/>
      <c r="I20" s="116"/>
      <c r="J20" s="116"/>
      <c r="K20" s="116"/>
      <c r="L20" s="116"/>
      <c r="M20" s="116"/>
      <c r="N20" s="116"/>
    </row>
    <row r="21" spans="1:14" s="43" customFormat="1" ht="16.5" customHeight="1">
      <c r="A21" s="224" t="s">
        <v>79</v>
      </c>
      <c r="B21" s="237" t="s">
        <v>94</v>
      </c>
      <c r="C21" s="226" t="s">
        <v>95</v>
      </c>
      <c r="D21" s="103">
        <f t="shared" si="3"/>
        <v>0</v>
      </c>
      <c r="E21" s="103"/>
      <c r="F21" s="103"/>
      <c r="G21" s="103"/>
      <c r="H21" s="103"/>
      <c r="I21" s="103"/>
      <c r="J21" s="103"/>
      <c r="K21" s="103"/>
      <c r="L21" s="103"/>
      <c r="M21" s="103"/>
      <c r="N21" s="103"/>
    </row>
    <row r="22" spans="1:14" s="43" customFormat="1" ht="16.5" customHeight="1">
      <c r="A22" s="224" t="s">
        <v>81</v>
      </c>
      <c r="B22" s="225" t="s">
        <v>97</v>
      </c>
      <c r="C22" s="226" t="s">
        <v>98</v>
      </c>
      <c r="D22" s="103">
        <f t="shared" si="3"/>
        <v>0</v>
      </c>
      <c r="E22" s="103"/>
      <c r="F22" s="103"/>
      <c r="G22" s="103"/>
      <c r="H22" s="103"/>
      <c r="I22" s="103"/>
      <c r="J22" s="103"/>
      <c r="K22" s="103"/>
      <c r="L22" s="103"/>
      <c r="M22" s="103"/>
      <c r="N22" s="103"/>
    </row>
    <row r="23" spans="1:14" s="43" customFormat="1" ht="16.5" customHeight="1">
      <c r="A23" s="224" t="s">
        <v>84</v>
      </c>
      <c r="B23" s="225" t="s">
        <v>103</v>
      </c>
      <c r="C23" s="226" t="s">
        <v>104</v>
      </c>
      <c r="D23" s="103">
        <f t="shared" si="3"/>
        <v>0</v>
      </c>
      <c r="E23" s="103"/>
      <c r="F23" s="103"/>
      <c r="G23" s="103"/>
      <c r="H23" s="103"/>
      <c r="I23" s="103"/>
      <c r="J23" s="103"/>
      <c r="K23" s="103"/>
      <c r="L23" s="103"/>
      <c r="M23" s="103"/>
      <c r="N23" s="103"/>
    </row>
    <row r="24" spans="1:14" s="43" customFormat="1" ht="16.5" customHeight="1">
      <c r="A24" s="224" t="s">
        <v>87</v>
      </c>
      <c r="B24" s="225" t="s">
        <v>106</v>
      </c>
      <c r="C24" s="226" t="s">
        <v>107</v>
      </c>
      <c r="D24" s="103">
        <f t="shared" si="3"/>
        <v>0</v>
      </c>
      <c r="E24" s="103"/>
      <c r="F24" s="103"/>
      <c r="G24" s="103"/>
      <c r="H24" s="103"/>
      <c r="I24" s="103"/>
      <c r="J24" s="103"/>
      <c r="K24" s="103"/>
      <c r="L24" s="103"/>
      <c r="M24" s="103"/>
      <c r="N24" s="103"/>
    </row>
    <row r="25" spans="1:14" s="43" customFormat="1" ht="16.5" customHeight="1">
      <c r="A25" s="224" t="s">
        <v>90</v>
      </c>
      <c r="B25" s="238" t="s">
        <v>109</v>
      </c>
      <c r="C25" s="226" t="s">
        <v>110</v>
      </c>
      <c r="D25" s="103">
        <f t="shared" si="3"/>
        <v>0</v>
      </c>
      <c r="E25" s="103"/>
      <c r="F25" s="103"/>
      <c r="G25" s="103"/>
      <c r="H25" s="103"/>
      <c r="I25" s="103"/>
      <c r="J25" s="103"/>
      <c r="K25" s="103"/>
      <c r="L25" s="103"/>
      <c r="M25" s="103"/>
      <c r="N25" s="103"/>
    </row>
    <row r="26" spans="1:14" s="43" customFormat="1" ht="16.5" customHeight="1">
      <c r="A26" s="224" t="s">
        <v>93</v>
      </c>
      <c r="B26" s="225" t="s">
        <v>281</v>
      </c>
      <c r="C26" s="226" t="s">
        <v>115</v>
      </c>
      <c r="D26" s="103">
        <f t="shared" si="3"/>
        <v>0</v>
      </c>
      <c r="E26" s="103"/>
      <c r="F26" s="103"/>
      <c r="G26" s="103"/>
      <c r="H26" s="103"/>
      <c r="I26" s="103"/>
      <c r="J26" s="103"/>
      <c r="K26" s="103"/>
      <c r="L26" s="103"/>
      <c r="M26" s="103"/>
      <c r="N26" s="103"/>
    </row>
    <row r="27" spans="1:14" ht="16.5" customHeight="1">
      <c r="A27" s="224" t="s">
        <v>96</v>
      </c>
      <c r="B27" s="128" t="s">
        <v>4</v>
      </c>
      <c r="C27" s="27" t="s">
        <v>112</v>
      </c>
      <c r="D27" s="103">
        <f t="shared" si="3"/>
        <v>0</v>
      </c>
      <c r="E27" s="103"/>
      <c r="F27" s="103"/>
      <c r="G27" s="103"/>
      <c r="H27" s="103"/>
      <c r="I27" s="103"/>
      <c r="J27" s="103"/>
      <c r="K27" s="103"/>
      <c r="L27" s="103"/>
      <c r="M27" s="103"/>
      <c r="N27" s="103"/>
    </row>
    <row r="28" spans="1:14" s="43" customFormat="1" ht="21" customHeight="1">
      <c r="A28" s="224" t="s">
        <v>99</v>
      </c>
      <c r="B28" s="238" t="s">
        <v>233</v>
      </c>
      <c r="C28" s="226" t="s">
        <v>138</v>
      </c>
      <c r="D28" s="103">
        <f t="shared" si="3"/>
        <v>0</v>
      </c>
      <c r="E28" s="103">
        <f>SUM(E29:E45)</f>
        <v>0</v>
      </c>
      <c r="F28" s="103">
        <f aca="true" t="shared" si="4" ref="F28:N28">SUM(F29:F45)</f>
        <v>0</v>
      </c>
      <c r="G28" s="103">
        <f t="shared" si="4"/>
        <v>0</v>
      </c>
      <c r="H28" s="103">
        <f t="shared" si="4"/>
        <v>0</v>
      </c>
      <c r="I28" s="103">
        <f t="shared" si="4"/>
        <v>0</v>
      </c>
      <c r="J28" s="103">
        <f t="shared" si="4"/>
        <v>0</v>
      </c>
      <c r="K28" s="103">
        <f t="shared" si="4"/>
        <v>0</v>
      </c>
      <c r="L28" s="103">
        <f t="shared" si="4"/>
        <v>0</v>
      </c>
      <c r="M28" s="103">
        <f t="shared" si="4"/>
        <v>0</v>
      </c>
      <c r="N28" s="103">
        <f t="shared" si="4"/>
        <v>0</v>
      </c>
    </row>
    <row r="29" spans="1:14" s="24" customFormat="1" ht="16.5" customHeight="1">
      <c r="A29" s="21"/>
      <c r="B29" s="125" t="s">
        <v>234</v>
      </c>
      <c r="C29" s="126" t="s">
        <v>139</v>
      </c>
      <c r="D29" s="105">
        <f t="shared" si="3"/>
        <v>0</v>
      </c>
      <c r="E29" s="105"/>
      <c r="F29" s="105"/>
      <c r="G29" s="105"/>
      <c r="H29" s="105"/>
      <c r="I29" s="105"/>
      <c r="J29" s="105"/>
      <c r="K29" s="105"/>
      <c r="L29" s="105"/>
      <c r="M29" s="105"/>
      <c r="N29" s="105"/>
    </row>
    <row r="30" spans="1:14" s="24" customFormat="1" ht="16.5" customHeight="1">
      <c r="A30" s="21"/>
      <c r="B30" s="125" t="s">
        <v>235</v>
      </c>
      <c r="C30" s="126" t="s">
        <v>140</v>
      </c>
      <c r="D30" s="105">
        <f t="shared" si="3"/>
        <v>0</v>
      </c>
      <c r="E30" s="105"/>
      <c r="F30" s="105"/>
      <c r="G30" s="105"/>
      <c r="H30" s="105"/>
      <c r="I30" s="105"/>
      <c r="J30" s="105"/>
      <c r="K30" s="105"/>
      <c r="L30" s="105"/>
      <c r="M30" s="105"/>
      <c r="N30" s="105"/>
    </row>
    <row r="31" spans="1:14" s="24" customFormat="1" ht="16.5" customHeight="1">
      <c r="A31" s="190"/>
      <c r="B31" s="311" t="s">
        <v>270</v>
      </c>
      <c r="C31" s="313" t="s">
        <v>143</v>
      </c>
      <c r="D31" s="105">
        <f t="shared" si="3"/>
        <v>0</v>
      </c>
      <c r="E31" s="105"/>
      <c r="F31" s="105"/>
      <c r="G31" s="105"/>
      <c r="H31" s="105"/>
      <c r="I31" s="105"/>
      <c r="J31" s="105"/>
      <c r="K31" s="105"/>
      <c r="L31" s="105"/>
      <c r="M31" s="105"/>
      <c r="N31" s="105"/>
    </row>
    <row r="32" spans="1:14" s="24" customFormat="1" ht="16.5" customHeight="1">
      <c r="A32" s="190"/>
      <c r="B32" s="311" t="s">
        <v>271</v>
      </c>
      <c r="C32" s="313" t="s">
        <v>144</v>
      </c>
      <c r="D32" s="105">
        <f t="shared" si="3"/>
        <v>0</v>
      </c>
      <c r="E32" s="105"/>
      <c r="F32" s="105"/>
      <c r="G32" s="105"/>
      <c r="H32" s="105"/>
      <c r="I32" s="105"/>
      <c r="J32" s="105"/>
      <c r="K32" s="105"/>
      <c r="L32" s="105"/>
      <c r="M32" s="105"/>
      <c r="N32" s="105"/>
    </row>
    <row r="33" spans="1:14" s="24" customFormat="1" ht="16.5" customHeight="1">
      <c r="A33" s="190"/>
      <c r="B33" s="311" t="s">
        <v>272</v>
      </c>
      <c r="C33" s="313" t="s">
        <v>145</v>
      </c>
      <c r="D33" s="105">
        <f t="shared" si="3"/>
        <v>0</v>
      </c>
      <c r="E33" s="105"/>
      <c r="F33" s="105"/>
      <c r="G33" s="105"/>
      <c r="H33" s="105"/>
      <c r="I33" s="105"/>
      <c r="J33" s="105"/>
      <c r="K33" s="105"/>
      <c r="L33" s="105"/>
      <c r="M33" s="105"/>
      <c r="N33" s="105"/>
    </row>
    <row r="34" spans="1:14" s="24" customFormat="1" ht="16.5" customHeight="1">
      <c r="A34" s="190"/>
      <c r="B34" s="311" t="s">
        <v>273</v>
      </c>
      <c r="C34" s="313" t="s">
        <v>146</v>
      </c>
      <c r="D34" s="105">
        <f t="shared" si="3"/>
        <v>0</v>
      </c>
      <c r="E34" s="105"/>
      <c r="F34" s="105"/>
      <c r="G34" s="105"/>
      <c r="H34" s="105"/>
      <c r="I34" s="105"/>
      <c r="J34" s="105"/>
      <c r="K34" s="105"/>
      <c r="L34" s="105"/>
      <c r="M34" s="105"/>
      <c r="N34" s="105"/>
    </row>
    <row r="35" spans="1:14" s="24" customFormat="1" ht="16.5" customHeight="1">
      <c r="A35" s="21"/>
      <c r="B35" s="125" t="s">
        <v>236</v>
      </c>
      <c r="C35" s="126" t="s">
        <v>141</v>
      </c>
      <c r="D35" s="105">
        <f t="shared" si="3"/>
        <v>0</v>
      </c>
      <c r="E35" s="105"/>
      <c r="F35" s="105"/>
      <c r="G35" s="105"/>
      <c r="H35" s="105"/>
      <c r="I35" s="105"/>
      <c r="J35" s="105"/>
      <c r="K35" s="105"/>
      <c r="L35" s="105"/>
      <c r="M35" s="105"/>
      <c r="N35" s="105"/>
    </row>
    <row r="36" spans="1:14" s="24" customFormat="1" ht="16.5" customHeight="1">
      <c r="A36" s="21"/>
      <c r="B36" s="125" t="s">
        <v>279</v>
      </c>
      <c r="C36" s="126" t="s">
        <v>142</v>
      </c>
      <c r="D36" s="105">
        <f t="shared" si="3"/>
        <v>0</v>
      </c>
      <c r="E36" s="105"/>
      <c r="F36" s="105"/>
      <c r="G36" s="105"/>
      <c r="H36" s="105"/>
      <c r="I36" s="105"/>
      <c r="J36" s="105"/>
      <c r="K36" s="105"/>
      <c r="L36" s="105"/>
      <c r="M36" s="105"/>
      <c r="N36" s="105"/>
    </row>
    <row r="37" spans="1:14" s="24" customFormat="1" ht="16.5" customHeight="1">
      <c r="A37" s="21"/>
      <c r="B37" s="309" t="s">
        <v>268</v>
      </c>
      <c r="C37" s="126" t="s">
        <v>269</v>
      </c>
      <c r="D37" s="105"/>
      <c r="E37" s="105"/>
      <c r="F37" s="105"/>
      <c r="G37" s="105"/>
      <c r="H37" s="105"/>
      <c r="I37" s="105"/>
      <c r="J37" s="105"/>
      <c r="K37" s="105"/>
      <c r="L37" s="105"/>
      <c r="M37" s="105"/>
      <c r="N37" s="105"/>
    </row>
    <row r="38" spans="1:14" s="315" customFormat="1" ht="16.5" customHeight="1">
      <c r="A38" s="314"/>
      <c r="B38" s="311" t="s">
        <v>274</v>
      </c>
      <c r="C38" s="313" t="s">
        <v>117</v>
      </c>
      <c r="D38" s="105">
        <f aca="true" t="shared" si="5" ref="D38:D57">SUM(E38:N38)</f>
        <v>0</v>
      </c>
      <c r="E38" s="105"/>
      <c r="F38" s="105"/>
      <c r="G38" s="105"/>
      <c r="H38" s="105"/>
      <c r="I38" s="105"/>
      <c r="J38" s="105"/>
      <c r="K38" s="105"/>
      <c r="L38" s="105"/>
      <c r="M38" s="105"/>
      <c r="N38" s="105"/>
    </row>
    <row r="39" spans="1:14" s="315" customFormat="1" ht="16.5" customHeight="1">
      <c r="A39" s="314"/>
      <c r="B39" s="311" t="s">
        <v>275</v>
      </c>
      <c r="C39" s="313" t="s">
        <v>123</v>
      </c>
      <c r="D39" s="105">
        <f t="shared" si="5"/>
        <v>0</v>
      </c>
      <c r="E39" s="105"/>
      <c r="F39" s="105"/>
      <c r="G39" s="105"/>
      <c r="H39" s="105"/>
      <c r="I39" s="105"/>
      <c r="J39" s="105"/>
      <c r="K39" s="105"/>
      <c r="L39" s="105"/>
      <c r="M39" s="105"/>
      <c r="N39" s="105"/>
    </row>
    <row r="40" spans="1:14" s="315" customFormat="1" ht="16.5" customHeight="1">
      <c r="A40" s="314"/>
      <c r="B40" s="311" t="s">
        <v>276</v>
      </c>
      <c r="C40" s="313" t="s">
        <v>126</v>
      </c>
      <c r="D40" s="105">
        <f t="shared" si="5"/>
        <v>0</v>
      </c>
      <c r="E40" s="105"/>
      <c r="F40" s="105"/>
      <c r="G40" s="105"/>
      <c r="H40" s="105"/>
      <c r="I40" s="105"/>
      <c r="J40" s="105"/>
      <c r="K40" s="105"/>
      <c r="L40" s="105"/>
      <c r="M40" s="105"/>
      <c r="N40" s="105"/>
    </row>
    <row r="41" spans="1:14" s="73" customFormat="1" ht="16.5" customHeight="1">
      <c r="A41" s="314"/>
      <c r="B41" s="312" t="s">
        <v>277</v>
      </c>
      <c r="C41" s="313" t="s">
        <v>131</v>
      </c>
      <c r="D41" s="105">
        <f t="shared" si="5"/>
        <v>0</v>
      </c>
      <c r="E41" s="105"/>
      <c r="F41" s="105"/>
      <c r="G41" s="105"/>
      <c r="H41" s="105"/>
      <c r="I41" s="105"/>
      <c r="J41" s="105"/>
      <c r="K41" s="105"/>
      <c r="L41" s="105"/>
      <c r="M41" s="105"/>
      <c r="N41" s="105"/>
    </row>
    <row r="42" spans="1:14" s="24" customFormat="1" ht="16.5" customHeight="1">
      <c r="A42" s="21"/>
      <c r="B42" s="125" t="s">
        <v>280</v>
      </c>
      <c r="C42" s="126" t="s">
        <v>11</v>
      </c>
      <c r="D42" s="105">
        <f t="shared" si="5"/>
        <v>0</v>
      </c>
      <c r="E42" s="105"/>
      <c r="F42" s="105"/>
      <c r="G42" s="105"/>
      <c r="H42" s="105"/>
      <c r="I42" s="105"/>
      <c r="J42" s="105"/>
      <c r="K42" s="105"/>
      <c r="L42" s="105"/>
      <c r="M42" s="105"/>
      <c r="N42" s="105"/>
    </row>
    <row r="43" spans="1:14" s="24" customFormat="1" ht="16.5" customHeight="1">
      <c r="A43" s="21"/>
      <c r="B43" s="125" t="s">
        <v>278</v>
      </c>
      <c r="C43" s="126" t="s">
        <v>147</v>
      </c>
      <c r="D43" s="105">
        <f t="shared" si="5"/>
        <v>0</v>
      </c>
      <c r="E43" s="105"/>
      <c r="F43" s="105"/>
      <c r="G43" s="105"/>
      <c r="H43" s="105"/>
      <c r="I43" s="105"/>
      <c r="J43" s="105"/>
      <c r="K43" s="105"/>
      <c r="L43" s="105"/>
      <c r="M43" s="105"/>
      <c r="N43" s="105"/>
    </row>
    <row r="44" spans="1:14" s="24" customFormat="1" ht="16.5" customHeight="1">
      <c r="A44" s="21"/>
      <c r="B44" s="125" t="s">
        <v>237</v>
      </c>
      <c r="C44" s="126" t="s">
        <v>148</v>
      </c>
      <c r="D44" s="105">
        <f t="shared" si="5"/>
        <v>0</v>
      </c>
      <c r="E44" s="105"/>
      <c r="F44" s="105"/>
      <c r="G44" s="105"/>
      <c r="H44" s="105"/>
      <c r="I44" s="105"/>
      <c r="J44" s="105"/>
      <c r="K44" s="105"/>
      <c r="L44" s="105"/>
      <c r="M44" s="105"/>
      <c r="N44" s="105"/>
    </row>
    <row r="45" spans="1:14" s="43" customFormat="1" ht="16.5" customHeight="1">
      <c r="A45" s="122" t="s">
        <v>102</v>
      </c>
      <c r="B45" s="123" t="s">
        <v>119</v>
      </c>
      <c r="C45" s="27" t="s">
        <v>120</v>
      </c>
      <c r="D45" s="103">
        <f t="shared" si="5"/>
        <v>0</v>
      </c>
      <c r="E45" s="103"/>
      <c r="F45" s="103"/>
      <c r="G45" s="103"/>
      <c r="H45" s="103"/>
      <c r="I45" s="103"/>
      <c r="J45" s="103"/>
      <c r="K45" s="103"/>
      <c r="L45" s="103"/>
      <c r="M45" s="103"/>
      <c r="N45" s="103"/>
    </row>
    <row r="46" spans="1:14" ht="16.5" customHeight="1">
      <c r="A46" s="122" t="s">
        <v>105</v>
      </c>
      <c r="B46" s="123" t="s">
        <v>150</v>
      </c>
      <c r="C46" s="27" t="s">
        <v>151</v>
      </c>
      <c r="D46" s="103">
        <f>SUM(E46:N46)</f>
        <v>0</v>
      </c>
      <c r="E46" s="103"/>
      <c r="F46" s="103"/>
      <c r="G46" s="103"/>
      <c r="H46" s="103"/>
      <c r="I46" s="103"/>
      <c r="J46" s="103"/>
      <c r="K46" s="103"/>
      <c r="L46" s="103"/>
      <c r="M46" s="103"/>
      <c r="N46" s="103"/>
    </row>
    <row r="47" spans="1:14" ht="16.5" customHeight="1">
      <c r="A47" s="122" t="s">
        <v>108</v>
      </c>
      <c r="B47" s="128" t="s">
        <v>153</v>
      </c>
      <c r="C47" s="27" t="s">
        <v>154</v>
      </c>
      <c r="D47" s="103">
        <f>SUM(E47:N47)</f>
        <v>0</v>
      </c>
      <c r="E47" s="103"/>
      <c r="F47" s="103"/>
      <c r="G47" s="103"/>
      <c r="H47" s="103"/>
      <c r="I47" s="103"/>
      <c r="J47" s="103"/>
      <c r="K47" s="103"/>
      <c r="L47" s="103"/>
      <c r="M47" s="103"/>
      <c r="N47" s="103"/>
    </row>
    <row r="48" spans="1:14" s="43" customFormat="1" ht="16.5" customHeight="1">
      <c r="A48" s="122" t="s">
        <v>111</v>
      </c>
      <c r="B48" s="225" t="s">
        <v>228</v>
      </c>
      <c r="C48" s="226" t="s">
        <v>78</v>
      </c>
      <c r="D48" s="103">
        <f t="shared" si="5"/>
        <v>0.55</v>
      </c>
      <c r="E48" s="103"/>
      <c r="F48" s="109"/>
      <c r="G48" s="109">
        <v>0.55</v>
      </c>
      <c r="H48" s="109"/>
      <c r="I48" s="109"/>
      <c r="J48" s="109"/>
      <c r="K48" s="109"/>
      <c r="L48" s="109"/>
      <c r="M48" s="109"/>
      <c r="N48" s="109"/>
    </row>
    <row r="49" spans="1:14" s="43" customFormat="1" ht="16.5" customHeight="1">
      <c r="A49" s="122" t="s">
        <v>113</v>
      </c>
      <c r="B49" s="225" t="s">
        <v>229</v>
      </c>
      <c r="C49" s="226" t="s">
        <v>80</v>
      </c>
      <c r="D49" s="103">
        <f t="shared" si="5"/>
        <v>0</v>
      </c>
      <c r="E49" s="103"/>
      <c r="F49" s="103"/>
      <c r="G49" s="103"/>
      <c r="H49" s="103"/>
      <c r="I49" s="103"/>
      <c r="J49" s="103"/>
      <c r="K49" s="103"/>
      <c r="L49" s="103"/>
      <c r="M49" s="103"/>
      <c r="N49" s="103"/>
    </row>
    <row r="50" spans="1:14" s="43" customFormat="1" ht="16.5" customHeight="1">
      <c r="A50" s="122" t="s">
        <v>116</v>
      </c>
      <c r="B50" s="225" t="s">
        <v>82</v>
      </c>
      <c r="C50" s="226" t="s">
        <v>83</v>
      </c>
      <c r="D50" s="103">
        <f t="shared" si="5"/>
        <v>0</v>
      </c>
      <c r="E50" s="103"/>
      <c r="F50" s="103"/>
      <c r="G50" s="103"/>
      <c r="H50" s="103"/>
      <c r="I50" s="103"/>
      <c r="J50" s="103"/>
      <c r="K50" s="103"/>
      <c r="L50" s="103"/>
      <c r="M50" s="103"/>
      <c r="N50" s="103"/>
    </row>
    <row r="51" spans="1:14" s="43" customFormat="1" ht="16.5" customHeight="1">
      <c r="A51" s="122" t="s">
        <v>118</v>
      </c>
      <c r="B51" s="238" t="s">
        <v>85</v>
      </c>
      <c r="C51" s="226" t="s">
        <v>86</v>
      </c>
      <c r="D51" s="103">
        <f t="shared" si="5"/>
        <v>0</v>
      </c>
      <c r="E51" s="103"/>
      <c r="F51" s="103"/>
      <c r="G51" s="103"/>
      <c r="H51" s="103"/>
      <c r="I51" s="103"/>
      <c r="J51" s="103"/>
      <c r="K51" s="103"/>
      <c r="L51" s="103"/>
      <c r="M51" s="103"/>
      <c r="N51" s="103"/>
    </row>
    <row r="52" spans="1:14" s="43" customFormat="1" ht="16.5" customHeight="1">
      <c r="A52" s="122" t="s">
        <v>121</v>
      </c>
      <c r="B52" s="225" t="s">
        <v>88</v>
      </c>
      <c r="C52" s="226" t="s">
        <v>89</v>
      </c>
      <c r="D52" s="103">
        <f t="shared" si="5"/>
        <v>0</v>
      </c>
      <c r="E52" s="103"/>
      <c r="F52" s="103"/>
      <c r="G52" s="103"/>
      <c r="H52" s="103"/>
      <c r="I52" s="103"/>
      <c r="J52" s="103"/>
      <c r="K52" s="103"/>
      <c r="L52" s="103"/>
      <c r="M52" s="103"/>
      <c r="N52" s="103"/>
    </row>
    <row r="53" spans="1:14" ht="16.5" customHeight="1">
      <c r="A53" s="122" t="s">
        <v>124</v>
      </c>
      <c r="B53" s="123" t="s">
        <v>128</v>
      </c>
      <c r="C53" s="27" t="s">
        <v>129</v>
      </c>
      <c r="D53" s="103">
        <f t="shared" si="5"/>
        <v>0</v>
      </c>
      <c r="E53" s="103"/>
      <c r="F53" s="103"/>
      <c r="G53" s="103"/>
      <c r="H53" s="103"/>
      <c r="I53" s="103"/>
      <c r="J53" s="103"/>
      <c r="K53" s="103"/>
      <c r="L53" s="103"/>
      <c r="M53" s="103"/>
      <c r="N53" s="103"/>
    </row>
    <row r="54" spans="1:14" ht="16.5" customHeight="1">
      <c r="A54" s="122" t="s">
        <v>127</v>
      </c>
      <c r="B54" s="127" t="s">
        <v>232</v>
      </c>
      <c r="C54" s="27" t="s">
        <v>136</v>
      </c>
      <c r="D54" s="103">
        <f t="shared" si="5"/>
        <v>0</v>
      </c>
      <c r="E54" s="103"/>
      <c r="F54" s="103"/>
      <c r="G54" s="103"/>
      <c r="H54" s="103"/>
      <c r="I54" s="103"/>
      <c r="J54" s="103"/>
      <c r="K54" s="103"/>
      <c r="L54" s="103"/>
      <c r="M54" s="103"/>
      <c r="N54" s="103"/>
    </row>
    <row r="55" spans="1:14" ht="16.5" customHeight="1">
      <c r="A55" s="122" t="s">
        <v>130</v>
      </c>
      <c r="B55" s="127" t="s">
        <v>133</v>
      </c>
      <c r="C55" s="27" t="s">
        <v>134</v>
      </c>
      <c r="D55" s="103">
        <f t="shared" si="5"/>
        <v>0</v>
      </c>
      <c r="E55" s="103"/>
      <c r="F55" s="103"/>
      <c r="G55" s="103"/>
      <c r="H55" s="103"/>
      <c r="I55" s="103"/>
      <c r="J55" s="103"/>
      <c r="K55" s="103"/>
      <c r="L55" s="103"/>
      <c r="M55" s="103"/>
      <c r="N55" s="103"/>
    </row>
    <row r="56" spans="1:14" ht="16.5" customHeight="1">
      <c r="A56" s="122" t="s">
        <v>132</v>
      </c>
      <c r="B56" s="195" t="s">
        <v>156</v>
      </c>
      <c r="C56" s="194" t="s">
        <v>157</v>
      </c>
      <c r="D56" s="110">
        <f t="shared" si="5"/>
        <v>0</v>
      </c>
      <c r="E56" s="110"/>
      <c r="F56" s="110"/>
      <c r="G56" s="110"/>
      <c r="H56" s="110"/>
      <c r="I56" s="110"/>
      <c r="J56" s="110"/>
      <c r="K56" s="110"/>
      <c r="L56" s="110"/>
      <c r="M56" s="110"/>
      <c r="N56" s="110"/>
    </row>
    <row r="57" spans="1:14" ht="15.75" customHeight="1">
      <c r="A57" s="240" t="s">
        <v>158</v>
      </c>
      <c r="B57" s="221" t="s">
        <v>159</v>
      </c>
      <c r="C57" s="222" t="s">
        <v>160</v>
      </c>
      <c r="D57" s="107">
        <f t="shared" si="5"/>
        <v>0</v>
      </c>
      <c r="E57" s="107"/>
      <c r="F57" s="107"/>
      <c r="G57" s="107"/>
      <c r="H57" s="216"/>
      <c r="I57" s="216"/>
      <c r="J57" s="216"/>
      <c r="K57" s="216"/>
      <c r="L57" s="216"/>
      <c r="M57" s="216"/>
      <c r="N57" s="216"/>
    </row>
  </sheetData>
  <sheetProtection/>
  <mergeCells count="7">
    <mergeCell ref="A1:N1"/>
    <mergeCell ref="A2:N2"/>
    <mergeCell ref="E3:N3"/>
    <mergeCell ref="A4:A5"/>
    <mergeCell ref="B4:B5"/>
    <mergeCell ref="C4:C5"/>
    <mergeCell ref="E4:N4"/>
  </mergeCells>
  <printOptions horizontalCentered="1"/>
  <pageMargins left="0" right="0" top="0.75" bottom="0.25" header="0" footer="0"/>
  <pageSetup fitToHeight="0"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dimension ref="A1:N44"/>
  <sheetViews>
    <sheetView zoomScalePageLayoutView="0" workbookViewId="0" topLeftCell="A1">
      <selection activeCell="A3" sqref="A3"/>
    </sheetView>
  </sheetViews>
  <sheetFormatPr defaultColWidth="9.00390625" defaultRowHeight="14.25"/>
  <cols>
    <col min="1" max="1" width="3.50390625" style="30" bestFit="1" customWidth="1"/>
    <col min="2" max="2" width="41.00390625" style="30" customWidth="1"/>
    <col min="3" max="3" width="4.75390625" style="30" bestFit="1" customWidth="1"/>
    <col min="4" max="4" width="9.375" style="30" customWidth="1"/>
    <col min="5" max="14" width="8.375" style="30" customWidth="1"/>
  </cols>
  <sheetData>
    <row r="1" spans="1:14" ht="14.25">
      <c r="A1" s="821" t="s">
        <v>662</v>
      </c>
      <c r="B1" s="822"/>
      <c r="C1" s="822"/>
      <c r="D1" s="822"/>
      <c r="E1" s="822"/>
      <c r="F1" s="822"/>
      <c r="G1" s="822"/>
      <c r="H1" s="822"/>
      <c r="I1" s="822"/>
      <c r="J1" s="822"/>
      <c r="K1" s="822"/>
      <c r="L1" s="822"/>
      <c r="M1" s="822"/>
      <c r="N1" s="822"/>
    </row>
    <row r="2" spans="1:14" ht="14.25">
      <c r="A2" s="829" t="str">
        <f>"KẾ HOẠCH ĐƯA ĐẤT CHƯA SỬ DỤNG ĐƯA VÀO SỬ DỤNG TRONG NĂM 2021 CỦA HUYỆN PHÚ RIỀNG TỈNH BÌNH PHƯỚC"</f>
        <v>KẾ HOẠCH ĐƯA ĐẤT CHƯA SỬ DỤNG ĐƯA VÀO SỬ DỤNG TRONG NĂM 2021 CỦA HUYỆN PHÚ RIỀNG TỈNH BÌNH PHƯỚC</v>
      </c>
      <c r="B2" s="829"/>
      <c r="C2" s="829"/>
      <c r="D2" s="829"/>
      <c r="E2" s="829"/>
      <c r="F2" s="829"/>
      <c r="G2" s="829"/>
      <c r="H2" s="829"/>
      <c r="I2" s="829"/>
      <c r="J2" s="829"/>
      <c r="K2" s="829"/>
      <c r="L2" s="829"/>
      <c r="M2" s="829"/>
      <c r="N2" s="829"/>
    </row>
    <row r="3" spans="1:14" ht="14.25">
      <c r="A3" s="50"/>
      <c r="B3" s="51"/>
      <c r="C3" s="51"/>
      <c r="D3" s="72"/>
      <c r="E3" s="72"/>
      <c r="F3" s="72"/>
      <c r="G3" s="72"/>
      <c r="H3" s="72"/>
      <c r="I3" s="72"/>
      <c r="J3" s="72"/>
      <c r="K3" s="72"/>
      <c r="L3" s="72"/>
      <c r="M3" s="72"/>
      <c r="N3" s="72"/>
    </row>
    <row r="4" spans="1:14" ht="14.25">
      <c r="A4" s="787" t="s">
        <v>19</v>
      </c>
      <c r="B4" s="789" t="s">
        <v>20</v>
      </c>
      <c r="C4" s="789" t="s">
        <v>21</v>
      </c>
      <c r="D4" s="790" t="s">
        <v>251</v>
      </c>
      <c r="E4" s="789" t="s">
        <v>250</v>
      </c>
      <c r="F4" s="789"/>
      <c r="G4" s="789"/>
      <c r="H4" s="789"/>
      <c r="I4" s="789"/>
      <c r="J4" s="789"/>
      <c r="K4" s="789"/>
      <c r="L4" s="789"/>
      <c r="M4" s="789"/>
      <c r="N4" s="789"/>
    </row>
    <row r="5" spans="1:14" ht="24">
      <c r="A5" s="787"/>
      <c r="B5" s="789"/>
      <c r="C5" s="789"/>
      <c r="D5" s="791"/>
      <c r="E5" s="53" t="str">
        <f>'BIEU 01 CH'!F4</f>
        <v>Xã Bình Sơn</v>
      </c>
      <c r="F5" s="53" t="str">
        <f>'BIEU 01 CH'!G4</f>
        <v>Xã Bình Tân</v>
      </c>
      <c r="G5" s="53" t="str">
        <f>'BIEU 01 CH'!H4</f>
        <v>Xã Bù Nho</v>
      </c>
      <c r="H5" s="53" t="str">
        <f>'BIEU 01 CH'!I4</f>
        <v>Xã Long Bình</v>
      </c>
      <c r="I5" s="53" t="str">
        <f>'BIEU 01 CH'!J4</f>
        <v>Xã Long Hà</v>
      </c>
      <c r="J5" s="53" t="str">
        <f>'BIEU 01 CH'!K4</f>
        <v>Xã Long Hưng</v>
      </c>
      <c r="K5" s="53" t="str">
        <f>'BIEU 01 CH'!L4</f>
        <v>Xã Long Tân</v>
      </c>
      <c r="L5" s="53" t="str">
        <f>'BIEU 01 CH'!M4</f>
        <v>Xã Phú Riềng</v>
      </c>
      <c r="M5" s="53" t="str">
        <f>'BIEU 01 CH'!N4</f>
        <v>Xã Phú Trung</v>
      </c>
      <c r="N5" s="53" t="str">
        <f>'BIEU 01 CH'!O4</f>
        <v>Xã Phước Tân</v>
      </c>
    </row>
    <row r="6" spans="1:14" ht="14.25">
      <c r="A6" s="10" t="s">
        <v>25</v>
      </c>
      <c r="B6" s="11" t="s">
        <v>26</v>
      </c>
      <c r="C6" s="11" t="s">
        <v>27</v>
      </c>
      <c r="D6" s="11" t="s">
        <v>193</v>
      </c>
      <c r="E6" s="42" t="s">
        <v>29</v>
      </c>
      <c r="F6" s="12" t="s">
        <v>30</v>
      </c>
      <c r="G6" s="12" t="s">
        <v>31</v>
      </c>
      <c r="H6" s="12" t="s">
        <v>32</v>
      </c>
      <c r="I6" s="12" t="s">
        <v>33</v>
      </c>
      <c r="J6" s="12" t="s">
        <v>34</v>
      </c>
      <c r="K6" s="12" t="s">
        <v>35</v>
      </c>
      <c r="L6" s="12" t="s">
        <v>33</v>
      </c>
      <c r="M6" s="12" t="s">
        <v>34</v>
      </c>
      <c r="N6" s="12" t="s">
        <v>35</v>
      </c>
    </row>
    <row r="7" spans="1:14" ht="14.25">
      <c r="A7" s="3">
        <v>1</v>
      </c>
      <c r="B7" s="4" t="s">
        <v>40</v>
      </c>
      <c r="C7" s="5" t="s">
        <v>41</v>
      </c>
      <c r="D7" s="38">
        <f>SUM(D8,D10:D17)</f>
        <v>0</v>
      </c>
      <c r="E7" s="38">
        <f>SUM(E8,E10:E17)</f>
        <v>0</v>
      </c>
      <c r="F7" s="38">
        <f aca="true" t="shared" si="0" ref="F7:N7">SUM(F8,F10:F17)</f>
        <v>0</v>
      </c>
      <c r="G7" s="38">
        <f t="shared" si="0"/>
        <v>0</v>
      </c>
      <c r="H7" s="38">
        <f t="shared" si="0"/>
        <v>0</v>
      </c>
      <c r="I7" s="38">
        <f>SUM(I8,I10:I17)</f>
        <v>0</v>
      </c>
      <c r="J7" s="38">
        <f>SUM(J8,J10:J17)</f>
        <v>0</v>
      </c>
      <c r="K7" s="38">
        <f>SUM(K8,K10:K17)</f>
        <v>0</v>
      </c>
      <c r="L7" s="38">
        <f t="shared" si="0"/>
        <v>0</v>
      </c>
      <c r="M7" s="38">
        <f t="shared" si="0"/>
        <v>0</v>
      </c>
      <c r="N7" s="38">
        <f t="shared" si="0"/>
        <v>0</v>
      </c>
    </row>
    <row r="8" spans="1:14" ht="14.25">
      <c r="A8" s="17" t="s">
        <v>42</v>
      </c>
      <c r="B8" s="18" t="s">
        <v>43</v>
      </c>
      <c r="C8" s="19" t="s">
        <v>44</v>
      </c>
      <c r="D8" s="39">
        <f aca="true" t="shared" si="1" ref="D8:D17">SUM(E8:N8)</f>
        <v>0</v>
      </c>
      <c r="E8" s="39"/>
      <c r="F8" s="39"/>
      <c r="G8" s="39"/>
      <c r="H8" s="39"/>
      <c r="I8" s="39"/>
      <c r="J8" s="39"/>
      <c r="K8" s="39"/>
      <c r="L8" s="39"/>
      <c r="M8" s="39"/>
      <c r="N8" s="39"/>
    </row>
    <row r="9" spans="1:14" ht="14.25">
      <c r="A9" s="21"/>
      <c r="B9" s="22" t="s">
        <v>45</v>
      </c>
      <c r="C9" s="23" t="s">
        <v>46</v>
      </c>
      <c r="D9" s="40">
        <f t="shared" si="1"/>
        <v>0</v>
      </c>
      <c r="E9" s="40"/>
      <c r="F9" s="40"/>
      <c r="G9" s="40"/>
      <c r="H9" s="40"/>
      <c r="I9" s="40"/>
      <c r="J9" s="40"/>
      <c r="K9" s="40"/>
      <c r="L9" s="40"/>
      <c r="M9" s="40"/>
      <c r="N9" s="40"/>
    </row>
    <row r="10" spans="1:14" ht="14.25">
      <c r="A10" s="17" t="s">
        <v>51</v>
      </c>
      <c r="B10" s="25" t="s">
        <v>52</v>
      </c>
      <c r="C10" s="19" t="s">
        <v>53</v>
      </c>
      <c r="D10" s="39">
        <f t="shared" si="1"/>
        <v>0</v>
      </c>
      <c r="E10" s="39"/>
      <c r="F10" s="39"/>
      <c r="G10" s="39"/>
      <c r="H10" s="39"/>
      <c r="I10" s="39"/>
      <c r="J10" s="39"/>
      <c r="K10" s="39"/>
      <c r="L10" s="39"/>
      <c r="M10" s="39"/>
      <c r="N10" s="39"/>
    </row>
    <row r="11" spans="1:14" ht="14.25">
      <c r="A11" s="17" t="s">
        <v>54</v>
      </c>
      <c r="B11" s="18" t="s">
        <v>55</v>
      </c>
      <c r="C11" s="19" t="s">
        <v>56</v>
      </c>
      <c r="D11" s="39">
        <f t="shared" si="1"/>
        <v>0</v>
      </c>
      <c r="E11" s="39"/>
      <c r="F11" s="39"/>
      <c r="G11" s="39"/>
      <c r="H11" s="39"/>
      <c r="I11" s="39"/>
      <c r="J11" s="39"/>
      <c r="K11" s="39"/>
      <c r="L11" s="39"/>
      <c r="M11" s="39"/>
      <c r="N11" s="39"/>
    </row>
    <row r="12" spans="1:14" ht="14.25">
      <c r="A12" s="17" t="s">
        <v>57</v>
      </c>
      <c r="B12" s="26" t="s">
        <v>222</v>
      </c>
      <c r="C12" s="27" t="s">
        <v>59</v>
      </c>
      <c r="D12" s="39">
        <f t="shared" si="1"/>
        <v>0</v>
      </c>
      <c r="E12" s="39"/>
      <c r="F12" s="39"/>
      <c r="G12" s="39"/>
      <c r="H12" s="39"/>
      <c r="I12" s="39"/>
      <c r="J12" s="39"/>
      <c r="K12" s="39"/>
      <c r="L12" s="39"/>
      <c r="M12" s="39"/>
      <c r="N12" s="39"/>
    </row>
    <row r="13" spans="1:14" ht="14.25">
      <c r="A13" s="17" t="s">
        <v>60</v>
      </c>
      <c r="B13" s="26" t="s">
        <v>61</v>
      </c>
      <c r="C13" s="27" t="s">
        <v>62</v>
      </c>
      <c r="D13" s="39">
        <f t="shared" si="1"/>
        <v>0</v>
      </c>
      <c r="E13" s="39"/>
      <c r="F13" s="39"/>
      <c r="G13" s="39"/>
      <c r="H13" s="39"/>
      <c r="I13" s="39"/>
      <c r="J13" s="39"/>
      <c r="K13" s="39"/>
      <c r="L13" s="39"/>
      <c r="M13" s="39"/>
      <c r="N13" s="39"/>
    </row>
    <row r="14" spans="1:14" ht="14.25">
      <c r="A14" s="17" t="s">
        <v>63</v>
      </c>
      <c r="B14" s="26" t="s">
        <v>64</v>
      </c>
      <c r="C14" s="27" t="s">
        <v>65</v>
      </c>
      <c r="D14" s="39">
        <f t="shared" si="1"/>
        <v>0</v>
      </c>
      <c r="E14" s="39"/>
      <c r="F14" s="39"/>
      <c r="G14" s="39"/>
      <c r="H14" s="39"/>
      <c r="I14" s="39"/>
      <c r="J14" s="39"/>
      <c r="K14" s="39"/>
      <c r="L14" s="39"/>
      <c r="M14" s="39"/>
      <c r="N14" s="39"/>
    </row>
    <row r="15" spans="1:14" ht="14.25">
      <c r="A15" s="17" t="s">
        <v>66</v>
      </c>
      <c r="B15" s="18" t="s">
        <v>67</v>
      </c>
      <c r="C15" s="19" t="s">
        <v>68</v>
      </c>
      <c r="D15" s="39">
        <f t="shared" si="1"/>
        <v>0</v>
      </c>
      <c r="E15" s="39"/>
      <c r="F15" s="39"/>
      <c r="G15" s="39"/>
      <c r="H15" s="39"/>
      <c r="I15" s="39"/>
      <c r="J15" s="39"/>
      <c r="K15" s="39"/>
      <c r="L15" s="39"/>
      <c r="M15" s="39"/>
      <c r="N15" s="39"/>
    </row>
    <row r="16" spans="1:14" ht="14.25">
      <c r="A16" s="17" t="s">
        <v>69</v>
      </c>
      <c r="B16" s="18" t="s">
        <v>70</v>
      </c>
      <c r="C16" s="19" t="s">
        <v>71</v>
      </c>
      <c r="D16" s="39">
        <f t="shared" si="1"/>
        <v>0</v>
      </c>
      <c r="E16" s="39"/>
      <c r="F16" s="39"/>
      <c r="G16" s="39"/>
      <c r="H16" s="39"/>
      <c r="I16" s="39"/>
      <c r="J16" s="39"/>
      <c r="K16" s="39"/>
      <c r="L16" s="39"/>
      <c r="M16" s="39"/>
      <c r="N16" s="39"/>
    </row>
    <row r="17" spans="1:14" ht="14.25">
      <c r="A17" s="17" t="s">
        <v>72</v>
      </c>
      <c r="B17" s="25" t="s">
        <v>73</v>
      </c>
      <c r="C17" s="19" t="s">
        <v>74</v>
      </c>
      <c r="D17" s="39">
        <f t="shared" si="1"/>
        <v>0</v>
      </c>
      <c r="E17" s="39"/>
      <c r="F17" s="39"/>
      <c r="G17" s="39"/>
      <c r="H17" s="39"/>
      <c r="I17" s="39"/>
      <c r="J17" s="39"/>
      <c r="K17" s="39"/>
      <c r="L17" s="39"/>
      <c r="M17" s="39"/>
      <c r="N17" s="39"/>
    </row>
    <row r="18" spans="1:14" ht="14.25">
      <c r="A18" s="3">
        <v>2</v>
      </c>
      <c r="B18" s="4" t="s">
        <v>75</v>
      </c>
      <c r="C18" s="5" t="s">
        <v>76</v>
      </c>
      <c r="D18" s="38">
        <f aca="true" t="shared" si="2" ref="D18:N18">SUM(D19:D43)</f>
        <v>0</v>
      </c>
      <c r="E18" s="38">
        <f t="shared" si="2"/>
        <v>0</v>
      </c>
      <c r="F18" s="38">
        <f t="shared" si="2"/>
        <v>0</v>
      </c>
      <c r="G18" s="38">
        <f t="shared" si="2"/>
        <v>0</v>
      </c>
      <c r="H18" s="38">
        <f t="shared" si="2"/>
        <v>0</v>
      </c>
      <c r="I18" s="38">
        <f t="shared" si="2"/>
        <v>0</v>
      </c>
      <c r="J18" s="38">
        <f t="shared" si="2"/>
        <v>0</v>
      </c>
      <c r="K18" s="38">
        <f t="shared" si="2"/>
        <v>0</v>
      </c>
      <c r="L18" s="38">
        <f t="shared" si="2"/>
        <v>0</v>
      </c>
      <c r="M18" s="38">
        <f t="shared" si="2"/>
        <v>0</v>
      </c>
      <c r="N18" s="38">
        <f t="shared" si="2"/>
        <v>0</v>
      </c>
    </row>
    <row r="19" spans="1:14" ht="14.25">
      <c r="A19" s="17" t="s">
        <v>77</v>
      </c>
      <c r="B19" s="28" t="s">
        <v>91</v>
      </c>
      <c r="C19" s="19" t="s">
        <v>92</v>
      </c>
      <c r="D19" s="39">
        <f aca="true" t="shared" si="3" ref="D19:D44">SUM(E19:N19)</f>
        <v>0</v>
      </c>
      <c r="E19" s="39"/>
      <c r="F19" s="39"/>
      <c r="G19" s="39"/>
      <c r="H19" s="39"/>
      <c r="I19" s="39"/>
      <c r="J19" s="39"/>
      <c r="K19" s="39"/>
      <c r="L19" s="39"/>
      <c r="M19" s="39"/>
      <c r="N19" s="39"/>
    </row>
    <row r="20" spans="1:14" ht="14.25">
      <c r="A20" s="17" t="s">
        <v>79</v>
      </c>
      <c r="B20" s="28" t="s">
        <v>94</v>
      </c>
      <c r="C20" s="19" t="s">
        <v>95</v>
      </c>
      <c r="D20" s="39">
        <f t="shared" si="3"/>
        <v>0</v>
      </c>
      <c r="E20" s="39"/>
      <c r="F20" s="39"/>
      <c r="G20" s="39"/>
      <c r="H20" s="39"/>
      <c r="I20" s="39"/>
      <c r="J20" s="39"/>
      <c r="K20" s="39"/>
      <c r="L20" s="39"/>
      <c r="M20" s="39"/>
      <c r="N20" s="39"/>
    </row>
    <row r="21" spans="1:14" ht="14.25">
      <c r="A21" s="17" t="s">
        <v>81</v>
      </c>
      <c r="B21" s="18" t="s">
        <v>97</v>
      </c>
      <c r="C21" s="19" t="s">
        <v>98</v>
      </c>
      <c r="D21" s="39">
        <f t="shared" si="3"/>
        <v>0</v>
      </c>
      <c r="E21" s="39"/>
      <c r="F21" s="39"/>
      <c r="G21" s="39"/>
      <c r="H21" s="39"/>
      <c r="I21" s="39"/>
      <c r="J21" s="39"/>
      <c r="K21" s="39"/>
      <c r="L21" s="39"/>
      <c r="M21" s="39"/>
      <c r="N21" s="39"/>
    </row>
    <row r="22" spans="1:14" ht="14.25">
      <c r="A22" s="17" t="s">
        <v>87</v>
      </c>
      <c r="B22" s="18" t="s">
        <v>103</v>
      </c>
      <c r="C22" s="19" t="s">
        <v>104</v>
      </c>
      <c r="D22" s="39">
        <f t="shared" si="3"/>
        <v>0</v>
      </c>
      <c r="E22" s="39"/>
      <c r="F22" s="39"/>
      <c r="G22" s="39"/>
      <c r="H22" s="39"/>
      <c r="I22" s="39"/>
      <c r="J22" s="39"/>
      <c r="K22" s="39"/>
      <c r="L22" s="39"/>
      <c r="M22" s="39"/>
      <c r="N22" s="39"/>
    </row>
    <row r="23" spans="1:14" ht="14.25">
      <c r="A23" s="17" t="s">
        <v>90</v>
      </c>
      <c r="B23" s="18" t="s">
        <v>106</v>
      </c>
      <c r="C23" s="19" t="s">
        <v>107</v>
      </c>
      <c r="D23" s="39">
        <f t="shared" si="3"/>
        <v>0</v>
      </c>
      <c r="E23" s="39"/>
      <c r="F23" s="39"/>
      <c r="G23" s="39"/>
      <c r="H23" s="39"/>
      <c r="I23" s="39"/>
      <c r="J23" s="39"/>
      <c r="K23" s="39"/>
      <c r="L23" s="39"/>
      <c r="M23" s="39"/>
      <c r="N23" s="39"/>
    </row>
    <row r="24" spans="1:14" ht="14.25">
      <c r="A24" s="17" t="s">
        <v>93</v>
      </c>
      <c r="B24" s="18" t="s">
        <v>109</v>
      </c>
      <c r="C24" s="19" t="s">
        <v>110</v>
      </c>
      <c r="D24" s="39">
        <f t="shared" si="3"/>
        <v>0</v>
      </c>
      <c r="E24" s="39"/>
      <c r="F24" s="39"/>
      <c r="G24" s="39"/>
      <c r="H24" s="39"/>
      <c r="I24" s="39"/>
      <c r="J24" s="39"/>
      <c r="K24" s="39"/>
      <c r="L24" s="39"/>
      <c r="M24" s="39"/>
      <c r="N24" s="39"/>
    </row>
    <row r="25" spans="1:14" ht="14.25">
      <c r="A25" s="17" t="s">
        <v>96</v>
      </c>
      <c r="B25" s="18" t="s">
        <v>114</v>
      </c>
      <c r="C25" s="19" t="s">
        <v>115</v>
      </c>
      <c r="D25" s="39">
        <f t="shared" si="3"/>
        <v>0</v>
      </c>
      <c r="E25" s="39"/>
      <c r="F25" s="39"/>
      <c r="G25" s="39"/>
      <c r="H25" s="39"/>
      <c r="I25" s="39"/>
      <c r="J25" s="39"/>
      <c r="K25" s="39"/>
      <c r="L25" s="39"/>
      <c r="M25" s="39"/>
      <c r="N25" s="39"/>
    </row>
    <row r="26" spans="1:14" ht="14.25">
      <c r="A26" s="17" t="s">
        <v>99</v>
      </c>
      <c r="B26" s="138" t="s">
        <v>233</v>
      </c>
      <c r="C26" s="19" t="s">
        <v>138</v>
      </c>
      <c r="D26" s="39">
        <f t="shared" si="3"/>
        <v>0</v>
      </c>
      <c r="E26" s="39"/>
      <c r="F26" s="39"/>
      <c r="G26" s="39"/>
      <c r="H26" s="39"/>
      <c r="I26" s="39"/>
      <c r="J26" s="39"/>
      <c r="K26" s="39"/>
      <c r="L26" s="39"/>
      <c r="M26" s="39"/>
      <c r="N26" s="39"/>
    </row>
    <row r="27" spans="1:14" ht="14.25">
      <c r="A27" s="17" t="s">
        <v>102</v>
      </c>
      <c r="B27" s="18" t="s">
        <v>227</v>
      </c>
      <c r="C27" s="19" t="s">
        <v>117</v>
      </c>
      <c r="D27" s="39">
        <f t="shared" si="3"/>
        <v>0</v>
      </c>
      <c r="E27" s="39"/>
      <c r="F27" s="39"/>
      <c r="G27" s="39"/>
      <c r="H27" s="39"/>
      <c r="I27" s="39"/>
      <c r="J27" s="39"/>
      <c r="K27" s="39"/>
      <c r="L27" s="39"/>
      <c r="M27" s="39"/>
      <c r="N27" s="39"/>
    </row>
    <row r="28" spans="1:14" ht="14.25">
      <c r="A28" s="17" t="s">
        <v>105</v>
      </c>
      <c r="B28" s="18" t="s">
        <v>119</v>
      </c>
      <c r="C28" s="19" t="s">
        <v>120</v>
      </c>
      <c r="D28" s="39">
        <f t="shared" si="3"/>
        <v>0</v>
      </c>
      <c r="E28" s="39"/>
      <c r="F28" s="39"/>
      <c r="G28" s="39"/>
      <c r="H28" s="39"/>
      <c r="I28" s="39"/>
      <c r="J28" s="39"/>
      <c r="K28" s="39"/>
      <c r="L28" s="39"/>
      <c r="M28" s="39"/>
      <c r="N28" s="39"/>
    </row>
    <row r="29" spans="1:14" ht="14.25">
      <c r="A29" s="17" t="s">
        <v>108</v>
      </c>
      <c r="B29" s="18" t="s">
        <v>122</v>
      </c>
      <c r="C29" s="19" t="s">
        <v>123</v>
      </c>
      <c r="D29" s="39">
        <f t="shared" si="3"/>
        <v>0</v>
      </c>
      <c r="E29" s="39"/>
      <c r="F29" s="39"/>
      <c r="G29" s="39"/>
      <c r="H29" s="39"/>
      <c r="I29" s="39"/>
      <c r="J29" s="39"/>
      <c r="K29" s="39"/>
      <c r="L29" s="39"/>
      <c r="M29" s="39"/>
      <c r="N29" s="39"/>
    </row>
    <row r="30" spans="1:14" ht="14.25">
      <c r="A30" s="17" t="s">
        <v>111</v>
      </c>
      <c r="B30" s="18" t="s">
        <v>228</v>
      </c>
      <c r="C30" s="19" t="s">
        <v>78</v>
      </c>
      <c r="D30" s="39">
        <f t="shared" si="3"/>
        <v>0</v>
      </c>
      <c r="E30" s="39"/>
      <c r="F30" s="39"/>
      <c r="G30" s="39"/>
      <c r="H30" s="39"/>
      <c r="I30" s="39"/>
      <c r="J30" s="39"/>
      <c r="K30" s="39"/>
      <c r="L30" s="39"/>
      <c r="M30" s="39"/>
      <c r="N30" s="39"/>
    </row>
    <row r="31" spans="1:14" ht="14.25">
      <c r="A31" s="17" t="s">
        <v>113</v>
      </c>
      <c r="B31" s="18" t="s">
        <v>229</v>
      </c>
      <c r="C31" s="19" t="s">
        <v>80</v>
      </c>
      <c r="D31" s="39">
        <f t="shared" si="3"/>
        <v>0</v>
      </c>
      <c r="E31" s="39"/>
      <c r="F31" s="39"/>
      <c r="G31" s="39"/>
      <c r="H31" s="39"/>
      <c r="I31" s="39"/>
      <c r="J31" s="39"/>
      <c r="K31" s="39"/>
      <c r="L31" s="39"/>
      <c r="M31" s="39"/>
      <c r="N31" s="39"/>
    </row>
    <row r="32" spans="1:14" ht="14.25">
      <c r="A32" s="17" t="s">
        <v>116</v>
      </c>
      <c r="B32" s="18" t="s">
        <v>82</v>
      </c>
      <c r="C32" s="19" t="s">
        <v>83</v>
      </c>
      <c r="D32" s="39">
        <f t="shared" si="3"/>
        <v>0</v>
      </c>
      <c r="E32" s="39"/>
      <c r="F32" s="39"/>
      <c r="G32" s="39"/>
      <c r="H32" s="39"/>
      <c r="I32" s="39"/>
      <c r="J32" s="39"/>
      <c r="K32" s="39"/>
      <c r="L32" s="39"/>
      <c r="M32" s="39"/>
      <c r="N32" s="39"/>
    </row>
    <row r="33" spans="1:14" ht="14.25">
      <c r="A33" s="17" t="s">
        <v>118</v>
      </c>
      <c r="B33" s="18" t="s">
        <v>85</v>
      </c>
      <c r="C33" s="19" t="s">
        <v>86</v>
      </c>
      <c r="D33" s="39">
        <f t="shared" si="3"/>
        <v>0</v>
      </c>
      <c r="E33" s="39"/>
      <c r="F33" s="39"/>
      <c r="G33" s="39"/>
      <c r="H33" s="39"/>
      <c r="I33" s="39"/>
      <c r="J33" s="39"/>
      <c r="K33" s="39"/>
      <c r="L33" s="39"/>
      <c r="M33" s="39"/>
      <c r="N33" s="39"/>
    </row>
    <row r="34" spans="1:14" ht="14.25">
      <c r="A34" s="17" t="s">
        <v>121</v>
      </c>
      <c r="B34" s="18" t="s">
        <v>88</v>
      </c>
      <c r="C34" s="19" t="s">
        <v>89</v>
      </c>
      <c r="D34" s="39">
        <f t="shared" si="3"/>
        <v>0</v>
      </c>
      <c r="E34" s="39"/>
      <c r="F34" s="39"/>
      <c r="G34" s="39"/>
      <c r="H34" s="39"/>
      <c r="I34" s="39"/>
      <c r="J34" s="39"/>
      <c r="K34" s="39"/>
      <c r="L34" s="39"/>
      <c r="M34" s="39"/>
      <c r="N34" s="39"/>
    </row>
    <row r="35" spans="1:14" ht="14.25">
      <c r="A35" s="17" t="s">
        <v>124</v>
      </c>
      <c r="B35" s="18" t="s">
        <v>125</v>
      </c>
      <c r="C35" s="19" t="s">
        <v>126</v>
      </c>
      <c r="D35" s="39">
        <f t="shared" si="3"/>
        <v>0</v>
      </c>
      <c r="E35" s="39"/>
      <c r="F35" s="39"/>
      <c r="G35" s="39"/>
      <c r="H35" s="39"/>
      <c r="I35" s="39"/>
      <c r="J35" s="39"/>
      <c r="K35" s="39"/>
      <c r="L35" s="39"/>
      <c r="M35" s="39"/>
      <c r="N35" s="39"/>
    </row>
    <row r="36" spans="1:14" ht="14.25">
      <c r="A36" s="17" t="s">
        <v>127</v>
      </c>
      <c r="B36" s="138" t="s">
        <v>230</v>
      </c>
      <c r="C36" s="19" t="s">
        <v>131</v>
      </c>
      <c r="D36" s="39">
        <f t="shared" si="3"/>
        <v>0</v>
      </c>
      <c r="E36" s="39"/>
      <c r="F36" s="39"/>
      <c r="G36" s="39"/>
      <c r="H36" s="39"/>
      <c r="I36" s="39"/>
      <c r="J36" s="39"/>
      <c r="K36" s="39"/>
      <c r="L36" s="39"/>
      <c r="M36" s="39"/>
      <c r="N36" s="39"/>
    </row>
    <row r="37" spans="1:14" ht="14.25">
      <c r="A37" s="17" t="s">
        <v>130</v>
      </c>
      <c r="B37" s="18" t="s">
        <v>231</v>
      </c>
      <c r="C37" s="19" t="s">
        <v>112</v>
      </c>
      <c r="D37" s="39">
        <f t="shared" si="3"/>
        <v>0</v>
      </c>
      <c r="E37" s="39"/>
      <c r="F37" s="39"/>
      <c r="G37" s="39"/>
      <c r="H37" s="39"/>
      <c r="I37" s="39"/>
      <c r="J37" s="39"/>
      <c r="K37" s="39"/>
      <c r="L37" s="39"/>
      <c r="M37" s="39"/>
      <c r="N37" s="39"/>
    </row>
    <row r="38" spans="1:14" ht="14.25">
      <c r="A38" s="17" t="s">
        <v>132</v>
      </c>
      <c r="B38" s="18" t="s">
        <v>150</v>
      </c>
      <c r="C38" s="19" t="s">
        <v>151</v>
      </c>
      <c r="D38" s="39">
        <f t="shared" si="3"/>
        <v>0</v>
      </c>
      <c r="E38" s="39"/>
      <c r="F38" s="39"/>
      <c r="G38" s="39"/>
      <c r="H38" s="39"/>
      <c r="I38" s="39"/>
      <c r="J38" s="39"/>
      <c r="K38" s="39"/>
      <c r="L38" s="39"/>
      <c r="M38" s="39"/>
      <c r="N38" s="39"/>
    </row>
    <row r="39" spans="1:14" ht="14.25">
      <c r="A39" s="17" t="s">
        <v>135</v>
      </c>
      <c r="B39" s="18" t="s">
        <v>153</v>
      </c>
      <c r="C39" s="19" t="s">
        <v>154</v>
      </c>
      <c r="D39" s="39">
        <f t="shared" si="3"/>
        <v>0</v>
      </c>
      <c r="E39" s="39"/>
      <c r="F39" s="39"/>
      <c r="G39" s="39"/>
      <c r="H39" s="39"/>
      <c r="I39" s="39"/>
      <c r="J39" s="39"/>
      <c r="K39" s="39"/>
      <c r="L39" s="39"/>
      <c r="M39" s="39"/>
      <c r="N39" s="39"/>
    </row>
    <row r="40" spans="1:14" ht="14.25">
      <c r="A40" s="17" t="s">
        <v>137</v>
      </c>
      <c r="B40" s="18" t="s">
        <v>128</v>
      </c>
      <c r="C40" s="19" t="s">
        <v>129</v>
      </c>
      <c r="D40" s="39">
        <f t="shared" si="3"/>
        <v>0</v>
      </c>
      <c r="E40" s="39"/>
      <c r="F40" s="39"/>
      <c r="G40" s="39"/>
      <c r="H40" s="39"/>
      <c r="I40" s="39"/>
      <c r="J40" s="39"/>
      <c r="K40" s="39"/>
      <c r="L40" s="39"/>
      <c r="M40" s="39"/>
      <c r="N40" s="39"/>
    </row>
    <row r="41" spans="1:14" ht="14.25">
      <c r="A41" s="17" t="s">
        <v>149</v>
      </c>
      <c r="B41" s="25" t="s">
        <v>232</v>
      </c>
      <c r="C41" s="19" t="s">
        <v>136</v>
      </c>
      <c r="D41" s="39">
        <f t="shared" si="3"/>
        <v>0</v>
      </c>
      <c r="E41" s="39"/>
      <c r="F41" s="39"/>
      <c r="G41" s="39"/>
      <c r="H41" s="39"/>
      <c r="I41" s="39"/>
      <c r="J41" s="39"/>
      <c r="K41" s="39"/>
      <c r="L41" s="39"/>
      <c r="M41" s="39"/>
      <c r="N41" s="39"/>
    </row>
    <row r="42" spans="1:14" ht="14.25">
      <c r="A42" s="17" t="s">
        <v>152</v>
      </c>
      <c r="B42" s="25" t="s">
        <v>133</v>
      </c>
      <c r="C42" s="19" t="s">
        <v>134</v>
      </c>
      <c r="D42" s="39">
        <f t="shared" si="3"/>
        <v>0</v>
      </c>
      <c r="E42" s="39"/>
      <c r="F42" s="39"/>
      <c r="G42" s="39"/>
      <c r="H42" s="39"/>
      <c r="I42" s="39"/>
      <c r="J42" s="39"/>
      <c r="K42" s="39"/>
      <c r="L42" s="39"/>
      <c r="M42" s="39"/>
      <c r="N42" s="39"/>
    </row>
    <row r="43" spans="1:14" ht="14.25">
      <c r="A43" s="47" t="s">
        <v>155</v>
      </c>
      <c r="B43" s="74" t="s">
        <v>156</v>
      </c>
      <c r="C43" s="48" t="s">
        <v>157</v>
      </c>
      <c r="D43" s="49">
        <f t="shared" si="3"/>
        <v>0</v>
      </c>
      <c r="E43" s="49"/>
      <c r="F43" s="49"/>
      <c r="G43" s="49"/>
      <c r="H43" s="49"/>
      <c r="I43" s="49"/>
      <c r="J43" s="49"/>
      <c r="K43" s="49"/>
      <c r="L43" s="49"/>
      <c r="M43" s="49"/>
      <c r="N43" s="49"/>
    </row>
    <row r="44" spans="1:14" ht="14.25">
      <c r="A44" s="65" t="s">
        <v>158</v>
      </c>
      <c r="B44" s="119" t="s">
        <v>159</v>
      </c>
      <c r="C44" s="117" t="s">
        <v>160</v>
      </c>
      <c r="D44" s="49">
        <f t="shared" si="3"/>
        <v>0</v>
      </c>
      <c r="E44" s="49"/>
      <c r="F44" s="49"/>
      <c r="G44" s="49"/>
      <c r="H44" s="49"/>
      <c r="I44" s="49"/>
      <c r="J44" s="49"/>
      <c r="K44" s="49"/>
      <c r="L44" s="49"/>
      <c r="M44" s="49"/>
      <c r="N44" s="49"/>
    </row>
  </sheetData>
  <sheetProtection/>
  <mergeCells count="7">
    <mergeCell ref="A1:N1"/>
    <mergeCell ref="A2:N2"/>
    <mergeCell ref="A4:A5"/>
    <mergeCell ref="B4:B5"/>
    <mergeCell ref="C4:C5"/>
    <mergeCell ref="D4:D5"/>
    <mergeCell ref="E4:N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Thai</dc:creator>
  <cp:keywords/>
  <dc:description/>
  <cp:lastModifiedBy>LONG</cp:lastModifiedBy>
  <cp:lastPrinted>2021-03-23T01:29:01Z</cp:lastPrinted>
  <dcterms:created xsi:type="dcterms:W3CDTF">2014-09-17T02:17:55Z</dcterms:created>
  <dcterms:modified xsi:type="dcterms:W3CDTF">2021-07-18T09:52:37Z</dcterms:modified>
  <cp:category/>
  <cp:version/>
  <cp:contentType/>
  <cp:contentStatus/>
</cp:coreProperties>
</file>